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40" windowHeight="7980" activeTab="4"/>
  </bookViews>
  <sheets>
    <sheet name="別紙１" sheetId="1" r:id="rId1"/>
    <sheet name="別紙2（訪問介護）" sheetId="2" r:id="rId2"/>
    <sheet name="別紙2 (通所介護）" sheetId="3" r:id="rId3"/>
    <sheet name="別紙2 (福祉用具貸与)" sheetId="4" r:id="rId4"/>
    <sheet name="別紙１ (記入例)" sheetId="5" r:id="rId5"/>
    <sheet name="別紙2 (記入例)" sheetId="6" r:id="rId6"/>
  </sheets>
  <definedNames/>
  <calcPr fullCalcOnLoad="1"/>
</workbook>
</file>

<file path=xl/comments1.xml><?xml version="1.0" encoding="utf-8"?>
<comments xmlns="http://schemas.openxmlformats.org/spreadsheetml/2006/main">
  <authors>
    <author>吉田 美樹</author>
  </authors>
  <commentList>
    <comment ref="A45" authorId="0">
      <text>
        <r>
          <rPr>
            <sz val="11"/>
            <rFont val="ＭＳ Ｐゴシック"/>
            <family val="3"/>
          </rPr>
          <t>運営規定の通常の実施地域を記載してください。</t>
        </r>
      </text>
    </comment>
    <comment ref="B7" authorId="0">
      <text>
        <r>
          <rPr>
            <sz val="11"/>
            <rFont val="ＭＳ Ｐゴシック"/>
            <family val="3"/>
          </rPr>
          <t>判定期間を入力</t>
        </r>
      </text>
    </comment>
  </commentList>
</comments>
</file>

<file path=xl/comments5.xml><?xml version="1.0" encoding="utf-8"?>
<comments xmlns="http://schemas.openxmlformats.org/spreadsheetml/2006/main">
  <authors>
    <author>吉田 美樹</author>
    <author>埼玉県</author>
  </authors>
  <commentList>
    <comment ref="A45" authorId="0">
      <text>
        <r>
          <rPr>
            <sz val="11"/>
            <rFont val="ＭＳ Ｐゴシック"/>
            <family val="3"/>
          </rPr>
          <t>運営規定の通常の実施地域を記載してください。</t>
        </r>
      </text>
    </comment>
    <comment ref="B7" authorId="0">
      <text>
        <r>
          <rPr>
            <sz val="11"/>
            <rFont val="ＭＳ Ｐゴシック"/>
            <family val="3"/>
          </rPr>
          <t>判定期間を入力</t>
        </r>
      </text>
    </comment>
    <comment ref="J8" authorId="1">
      <text>
        <r>
          <rPr>
            <b/>
            <sz val="9"/>
            <rFont val="ＭＳ Ｐゴシック"/>
            <family val="3"/>
          </rPr>
          <t>各月の平均が２０件以下の場合、この欄に○が付されます</t>
        </r>
      </text>
    </comment>
    <comment ref="B8" authorId="1">
      <text>
        <r>
          <rPr>
            <sz val="9"/>
            <rFont val="ＭＳ Ｐゴシック"/>
            <family val="3"/>
          </rPr>
          <t>給付管理票を作成している件数を記入してください（地域包括支援センターから受託している要支援者分は除く）</t>
        </r>
      </text>
    </comment>
    <comment ref="C13" authorId="1">
      <text>
        <r>
          <rPr>
            <sz val="9"/>
            <rFont val="ＭＳ Ｐゴシック"/>
            <family val="3"/>
          </rPr>
          <t>別紙２で「○」のついた法人について記入します</t>
        </r>
      </text>
    </comment>
    <comment ref="K13" authorId="1">
      <text>
        <r>
          <rPr>
            <b/>
            <sz val="9"/>
            <rFont val="ＭＳ Ｐゴシック"/>
            <family val="3"/>
          </rPr>
          <t>小数点以下を切り捨ててください</t>
        </r>
      </text>
    </comment>
    <comment ref="K14" authorId="1">
      <text>
        <r>
          <rPr>
            <b/>
            <sz val="9"/>
            <rFont val="ＭＳ Ｐゴシック"/>
            <family val="3"/>
          </rPr>
          <t>小数点以下を切り捨ててください</t>
        </r>
      </text>
    </comment>
    <comment ref="M13" authorId="1">
      <text>
        <r>
          <rPr>
            <sz val="9"/>
            <rFont val="ＭＳ Ｐゴシック"/>
            <family val="3"/>
          </rPr>
          <t>④＞③の場合に○をしてください</t>
        </r>
      </text>
    </comment>
    <comment ref="E20" authorId="1">
      <text>
        <r>
          <rPr>
            <b/>
            <sz val="9"/>
            <rFont val="ＭＳ Ｐゴシック"/>
            <family val="3"/>
          </rPr>
          <t xml:space="preserve">有の場合３へ
無の場合はここで終了です
</t>
        </r>
      </text>
    </comment>
    <comment ref="E26" authorId="1">
      <text>
        <r>
          <rPr>
            <b/>
            <sz val="9"/>
            <rFont val="ＭＳ Ｐゴシック"/>
            <family val="3"/>
          </rPr>
          <t>有の場合「減算の有無の判定を求める正当な理由の項目」へ
無の場合は県への届出をしてください</t>
        </r>
      </text>
    </comment>
    <comment ref="A31" authorId="1">
      <text>
        <r>
          <rPr>
            <b/>
            <sz val="9"/>
            <rFont val="ＭＳ Ｐゴシック"/>
            <family val="3"/>
          </rPr>
          <t>３で有の場合はいずれかに○をつけてください</t>
        </r>
      </text>
    </comment>
    <comment ref="A39" authorId="1">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J58" authorId="1">
      <text>
        <r>
          <rPr>
            <b/>
            <sz val="9"/>
            <rFont val="ＭＳ Ｐゴシック"/>
            <family val="3"/>
          </rPr>
          <t>各月のサービスごとの平均が１０件以下の場合、この欄に○が付されます</t>
        </r>
      </text>
    </comment>
    <comment ref="A71" authorId="1">
      <text>
        <r>
          <rPr>
            <b/>
            <sz val="9"/>
            <rFont val="ＭＳ Ｐゴシック"/>
            <family val="3"/>
          </rPr>
          <t xml:space="preserve">いずれかにチェックを付け、「届出の要否」欄を参照してください
</t>
        </r>
      </text>
    </comment>
  </commentList>
</comments>
</file>

<file path=xl/comments6.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<sst xmlns="http://schemas.openxmlformats.org/spreadsheetml/2006/main" count="278" uniqueCount="126">
  <si>
    <t>(３へ進む）</t>
  </si>
  <si>
    <t>別紙１</t>
  </si>
  <si>
    <r>
      <t>居</t>
    </r>
    <r>
      <rPr>
        <sz val="11"/>
        <rFont val="ＭＳ Ｐゴシック"/>
        <family val="3"/>
      </rPr>
      <t>宅サービス計画のうち</t>
    </r>
    <r>
      <rPr>
        <u val="single"/>
        <sz val="11"/>
        <rFont val="ＭＳ Ｐゴシック"/>
        <family val="3"/>
      </rPr>
      <t>　（訪問介護）　</t>
    </r>
    <r>
      <rPr>
        <sz val="11"/>
        <rFont val="ＭＳ Ｐゴシック"/>
        <family val="3"/>
      </rPr>
      <t>を計画した数</t>
    </r>
  </si>
  <si>
    <t>１０件以下</t>
  </si>
  <si>
    <t>サービス種別</t>
  </si>
  <si>
    <t>判定期間における居宅サービス計画数</t>
  </si>
  <si>
    <t>事業所番号</t>
  </si>
  <si>
    <t>全体月計</t>
  </si>
  <si>
    <t>合計</t>
  </si>
  <si>
    <t>代表者名</t>
  </si>
  <si>
    <t>居宅介護支援事業所特定事業所集中減算計算書　【平成３０年度前期】</t>
  </si>
  <si>
    <t>届出は不要です。
事業所において別紙１及び別紙２を
２年間保存してください。</t>
  </si>
  <si>
    <t>チェック欄</t>
  </si>
  <si>
    <t>②</t>
  </si>
  <si>
    <t>事業所名</t>
  </si>
  <si>
    <t>通常の実施地域
（運営規定に定めて地域を記入）</t>
  </si>
  <si>
    <t>判定期間各月の
計画件数</t>
  </si>
  <si>
    <t>（３）　判定期間の１月当たりの平均居宅サービス計画件数が２０件以下である</t>
  </si>
  <si>
    <t>４　減算の有無の判定を求める正当な理由の項目</t>
  </si>
  <si>
    <t>サービスごとの紹介率計算内訳書</t>
  </si>
  <si>
    <t>担当者名</t>
  </si>
  <si>
    <t>１　紹介率最高法人を位置づけた居宅サービス計画の数の占める割合</t>
  </si>
  <si>
    <r>
      <t>居</t>
    </r>
    <r>
      <rPr>
        <sz val="11"/>
        <rFont val="ＭＳ Ｐゴシック"/>
        <family val="3"/>
      </rPr>
      <t>宅サービス計画のうち</t>
    </r>
    <r>
      <rPr>
        <u val="single"/>
        <sz val="11"/>
        <rFont val="ＭＳ Ｐゴシック"/>
        <family val="3"/>
      </rPr>
      <t xml:space="preserve"> 訪問介護 </t>
    </r>
    <r>
      <rPr>
        <sz val="11"/>
        <rFont val="ＭＳ Ｐゴシック"/>
        <family val="3"/>
      </rPr>
      <t>を計画した数</t>
    </r>
  </si>
  <si>
    <t>H30.7</t>
  </si>
  <si>
    <t>電話</t>
  </si>
  <si>
    <t>H30.6</t>
  </si>
  <si>
    <t>（減算適用・届出必要）</t>
  </si>
  <si>
    <t>※別紙２で計算後、転記してください。</t>
  </si>
  <si>
    <t>５　届出の要否</t>
  </si>
  <si>
    <t>※委託を受けて介護予防サービス計画を作成している要支援者及びチェックリスト対象者は含まない。</t>
  </si>
  <si>
    <t>H30.3</t>
  </si>
  <si>
    <t>有</t>
  </si>
  <si>
    <t>H30.4</t>
  </si>
  <si>
    <t>事業所数</t>
  </si>
  <si>
    <t>H30.5</t>
  </si>
  <si>
    <t>H30.8</t>
  </si>
  <si>
    <t>正当な理由（１）　居宅介護支援事業所の通常の事業の実施地域に訪問介護サービス等が各サービスごとでみた場合に５事業所未満である</t>
  </si>
  <si>
    <t>平均</t>
  </si>
  <si>
    <r>
      <t>２</t>
    </r>
    <r>
      <rPr>
        <sz val="11"/>
        <rFont val="ＭＳ Ｐゴシック"/>
        <family val="3"/>
      </rPr>
      <t>０件以下</t>
    </r>
    <r>
      <rPr>
        <sz val="6"/>
        <rFont val="ＭＳ Ｐゴシック"/>
        <family val="3"/>
      </rPr>
      <t xml:space="preserve">
※正当な理由（３）関係</t>
    </r>
  </si>
  <si>
    <t>正当な理由の判定項目</t>
  </si>
  <si>
    <t>法人名</t>
  </si>
  <si>
    <t>正当な理由（４）　判定期間の１月当たりの居宅サービス計画のうち、それぞれのサービスが位置付けられた計画件数が１月当たり平均１０件以下である</t>
  </si>
  <si>
    <t>（届出不要）</t>
  </si>
  <si>
    <t>住所</t>
  </si>
  <si>
    <t>80％件数</t>
  </si>
  <si>
    <t>最高法人計</t>
  </si>
  <si>
    <t>④</t>
  </si>
  <si>
    <t>80％超過</t>
  </si>
  <si>
    <t>③(②×0.8)</t>
  </si>
  <si>
    <t xml:space="preserve"> 訪問介護</t>
  </si>
  <si>
    <t>【以下の項目は上記表にてチェックした項目のみ記入してください】</t>
  </si>
  <si>
    <t xml:space="preserve"> </t>
  </si>
  <si>
    <t>通所介護（地域密着型通所介護）</t>
  </si>
  <si>
    <t>福祉用具貸与</t>
  </si>
  <si>
    <t>２　紹介率最高法人への集中割合が８０％を超えるサービスの有無</t>
  </si>
  <si>
    <r>
      <t>居</t>
    </r>
    <r>
      <rPr>
        <sz val="11"/>
        <rFont val="ＭＳ Ｐゴシック"/>
        <family val="3"/>
      </rPr>
      <t>宅サービス計画のうち</t>
    </r>
    <r>
      <rPr>
        <u val="single"/>
        <sz val="11"/>
        <rFont val="ＭＳ Ｐゴシック"/>
        <family val="3"/>
      </rPr>
      <t>　（通所介護・地域密着型通所介護）　</t>
    </r>
    <r>
      <rPr>
        <sz val="11"/>
        <rFont val="ＭＳ Ｐゴシック"/>
        <family val="3"/>
      </rPr>
      <t>を計画した数</t>
    </r>
  </si>
  <si>
    <t>・</t>
  </si>
  <si>
    <t>1176543200</t>
  </si>
  <si>
    <t>無</t>
  </si>
  <si>
    <t>（２）　特別地域居宅介護支援加算を受けている</t>
  </si>
  <si>
    <t>（本紙及び別紙２を事業所において２年間保存してください。）</t>
  </si>
  <si>
    <t>３　紹介率最高法人への集中割合が８０％を超える正当な理由の有無</t>
  </si>
  <si>
    <t>（４へ進む）</t>
  </si>
  <si>
    <t>（福）まがたま会</t>
  </si>
  <si>
    <t>（１）　居宅介護支援事業所の通常の事業の実施地域に訪問介護サービス等が各サービスごとでみた場合に５事業所未満である</t>
  </si>
  <si>
    <t>○</t>
  </si>
  <si>
    <t>サービス種類（通所介護（地域密着型通所介護））</t>
  </si>
  <si>
    <t>（４）　判定期間の１月当たりの居宅サービス計画のうち、それぞれのサービスが位置付けられた計画件数が１月当たり平均１０件以下である</t>
  </si>
  <si>
    <t>（５）　サービスの質が高いことによる利用者の希望を勘案した場合などにより特定の事業所に集中していると認められる場合　
※　該当する場合、必要書類を揃えて届け出てください。</t>
  </si>
  <si>
    <t>（６）　その他の「正当な理由」
※　該当する場合、必要書類を揃え届け出てください。</t>
  </si>
  <si>
    <t>区域内の事業所数（平成     年   月   日現在）</t>
  </si>
  <si>
    <t>サービス
種類</t>
  </si>
  <si>
    <t>正当な理由（２）　特別地域居宅介護支援加算を受けている</t>
  </si>
  <si>
    <t>訪問介護</t>
  </si>
  <si>
    <t>通所介護
（地域密着型通所介護）</t>
  </si>
  <si>
    <t>正当な理由（５）　サービスの質が高いことによる利用者の希望を勘案した場合などにより特定の事業所に集中していると認められる</t>
  </si>
  <si>
    <t>（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の件数）</t>
  </si>
  <si>
    <t>件数</t>
  </si>
  <si>
    <t>※　別紙４「サービスごとの紹介率計算内訳書（正当な理由（５）関係）」、参考様式１「法人別　各月の正当な理由該当利用者一覧」及び上記が確認できる書類を提出すること。</t>
  </si>
  <si>
    <t>届出の要否</t>
  </si>
  <si>
    <t>集中割合が８０％を超えるサービスがない</t>
  </si>
  <si>
    <t>集中割合が８０％を超えているが正当な理由の（１）～（４）に該当する</t>
  </si>
  <si>
    <t>集中割合が８０％を超えており正当な理由の（５）～（６）に該当する</t>
  </si>
  <si>
    <t>届出が必要です。
必要書類を添えて市へ
提出してください。</t>
  </si>
  <si>
    <t>※　記入欄が不足する場合は適宜行を追加して記入してください。</t>
  </si>
  <si>
    <t>別紙２</t>
  </si>
  <si>
    <t>サービス種類（訪問介護）</t>
  </si>
  <si>
    <t>計</t>
  </si>
  <si>
    <t>最高法人</t>
  </si>
  <si>
    <t>※　同一法人で同一サービスを展開している複数の事業所を利用している利用者がいる場合には、いずれか一方の事業所分のみを計上してください。</t>
  </si>
  <si>
    <t>　　　別法人で同一サービスの複数の事業所を利用している利用者がいる場合は、位置づけているケアプラン数が多い法人の方に計上してください。</t>
  </si>
  <si>
    <t>H ２９.９</t>
  </si>
  <si>
    <t>サービス種類（福祉用具貸与）</t>
  </si>
  <si>
    <r>
      <t>居</t>
    </r>
    <r>
      <rPr>
        <sz val="11"/>
        <rFont val="ＭＳ Ｐゴシック"/>
        <family val="3"/>
      </rPr>
      <t>宅サービス計画のうち</t>
    </r>
    <r>
      <rPr>
        <u val="single"/>
        <sz val="11"/>
        <rFont val="ＭＳ Ｐゴシック"/>
        <family val="3"/>
      </rPr>
      <t>　（福祉用具貸与）　</t>
    </r>
    <r>
      <rPr>
        <sz val="11"/>
        <rFont val="ＭＳ Ｐゴシック"/>
        <family val="3"/>
      </rPr>
      <t>を計画した数</t>
    </r>
  </si>
  <si>
    <t>居宅介護支援事業所特定事業所集中減算計算書　【平成　　年度　期】</t>
  </si>
  <si>
    <t>こばとん川口</t>
  </si>
  <si>
    <t>埼玉　和子</t>
  </si>
  <si>
    <t>048-830-3247</t>
  </si>
  <si>
    <t>H31.2</t>
  </si>
  <si>
    <t>H30.9</t>
  </si>
  <si>
    <t>H30.10</t>
  </si>
  <si>
    <t>H30.11</t>
  </si>
  <si>
    <t>H30.12</t>
  </si>
  <si>
    <t>H31.1</t>
  </si>
  <si>
    <t>(株）こばとん</t>
  </si>
  <si>
    <t>さいたま市浦和区高砂３－１５－１</t>
  </si>
  <si>
    <t>(福）まがたま会</t>
  </si>
  <si>
    <t>彩野　国雄</t>
  </si>
  <si>
    <t>所沢市けやき台２－５－８</t>
  </si>
  <si>
    <t>　　　　</t>
  </si>
  <si>
    <t>○</t>
  </si>
  <si>
    <t>【以下の項目は上記表にてチェックした項目のみ記入してください】</t>
  </si>
  <si>
    <t>記入例（別紙２）</t>
  </si>
  <si>
    <t>別紙２－１</t>
  </si>
  <si>
    <t>サービス種類（訪問介護　　　　　　　　　　　　　）</t>
  </si>
  <si>
    <t>H ２９.１０</t>
  </si>
  <si>
    <t>H ２９.１１</t>
  </si>
  <si>
    <t>H ２９.１２</t>
  </si>
  <si>
    <t>H ３０.１</t>
  </si>
  <si>
    <t>H３０.２</t>
  </si>
  <si>
    <t>（株）こばとん</t>
  </si>
  <si>
    <t>こばとん鳩ヶ谷</t>
  </si>
  <si>
    <t>まがたま訪問介護事業所</t>
  </si>
  <si>
    <t>→②</t>
  </si>
  <si>
    <t>志木市</t>
  </si>
  <si>
    <t>区域内の事業所数（平成３０年７月１日現在）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</si>
</sst>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6"/>
      <name val="ＭＳ Ｐゴシック"/>
      <family val="3"/>
    </font>
    <font>
      <sz val="9"/>
      <name val="ＭＳ Ｐゴシック"/>
      <family val="3"/>
    </font>
    <font>
      <sz val="12"/>
      <name val="ＭＳ Ｐゴシック"/>
      <family val="3"/>
    </font>
    <font>
      <sz val="8"/>
      <name val="ＭＳ Ｐゴシック"/>
      <family val="3"/>
    </font>
    <font>
      <sz val="10"/>
      <name val="ＭＳ Ｐゴシック"/>
      <family val="3"/>
    </font>
    <font>
      <sz val="6"/>
      <name val="ＭＳ Ｐゴシック"/>
      <family val="3"/>
    </font>
    <font>
      <b/>
      <sz val="9"/>
      <name val="ＭＳ Ｐゴシック"/>
      <family val="3"/>
    </font>
    <font>
      <u val="single"/>
      <sz val="11"/>
      <name val="ＭＳ Ｐゴシック"/>
      <family val="3"/>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2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double"/>
      <right style="medium"/>
      <top style="medium"/>
      <bottom style="thin"/>
    </border>
    <border diagonalUp="1">
      <left style="thin"/>
      <right style="thin"/>
      <top style="thin"/>
      <bottom style="medium"/>
      <diagonal style="thin"/>
    </border>
    <border>
      <left style="thin"/>
      <right style="thin"/>
      <top style="thin"/>
      <bottom style="medium"/>
    </border>
    <border>
      <left style="thin"/>
      <right>
        <color indexed="63"/>
      </right>
      <top style="thin"/>
      <bottom style="medium"/>
    </border>
    <border>
      <left style="double"/>
      <right style="medium"/>
      <top style="thin"/>
      <bottom style="medium"/>
    </border>
    <border>
      <left style="thin"/>
      <right style="thin"/>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diagonalUp="1">
      <left style="thin"/>
      <right style="thin"/>
      <top style="thin"/>
      <bottom style="thin"/>
      <diagonal style="thin"/>
    </border>
    <border>
      <left style="thin"/>
      <right>
        <color indexed="63"/>
      </right>
      <top style="thin"/>
      <bottom style="thin"/>
    </border>
    <border>
      <left style="double"/>
      <right style="medium"/>
      <top style="thin"/>
      <bottom style="thin"/>
    </border>
    <border>
      <left style="medium"/>
      <right style="medium"/>
      <top style="medium"/>
      <bottom style="thin"/>
    </border>
    <border>
      <left>
        <color indexed="63"/>
      </left>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medium"/>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0" fillId="6" borderId="0" applyNumberFormat="0" applyBorder="0" applyAlignment="0" applyProtection="0"/>
  </cellStyleXfs>
  <cellXfs count="223">
    <xf numFmtId="0" fontId="0" fillId="0" borderId="0" xfId="0" applyAlignment="1">
      <alignment vertical="center"/>
    </xf>
    <xf numFmtId="0" fontId="12" fillId="0" borderId="0" xfId="0" applyFont="1" applyAlignment="1">
      <alignment vertical="center"/>
    </xf>
    <xf numFmtId="0" fontId="0" fillId="0" borderId="0" xfId="0" applyAlignment="1">
      <alignment horizontal="right" vertical="center"/>
    </xf>
    <xf numFmtId="0" fontId="13" fillId="0" borderId="0" xfId="0" applyFont="1" applyAlignment="1" applyProtection="1">
      <alignment vertical="center"/>
      <protection locked="0"/>
    </xf>
    <xf numFmtId="0" fontId="0" fillId="0" borderId="10" xfId="0" applyBorder="1" applyAlignment="1">
      <alignment vertical="center"/>
    </xf>
    <xf numFmtId="0" fontId="0" fillId="14" borderId="10" xfId="0" applyFont="1" applyFill="1" applyBorder="1" applyAlignment="1">
      <alignment vertical="center"/>
    </xf>
    <xf numFmtId="0" fontId="0" fillId="14" borderId="10" xfId="0" applyFont="1" applyFill="1" applyBorder="1" applyAlignment="1" applyProtection="1">
      <alignment vertical="center"/>
      <protection locked="0"/>
    </xf>
    <xf numFmtId="0" fontId="0" fillId="14" borderId="10" xfId="0" applyFont="1" applyFill="1" applyBorder="1" applyAlignment="1" applyProtection="1">
      <alignment horizontal="center" vertical="center"/>
      <protection locked="0"/>
    </xf>
    <xf numFmtId="0" fontId="0" fillId="0" borderId="10" xfId="0" applyBorder="1" applyAlignment="1" applyProtection="1">
      <alignment horizontal="right" vertical="center"/>
      <protection locked="0"/>
    </xf>
    <xf numFmtId="0" fontId="0" fillId="0" borderId="0" xfId="0" applyFont="1" applyAlignment="1">
      <alignmen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Font="1" applyFill="1" applyBorder="1" applyAlignment="1" applyProtection="1">
      <alignment horizontal="center" vertical="center" wrapText="1"/>
      <protection locked="0"/>
    </xf>
    <xf numFmtId="0" fontId="0" fillId="0" borderId="16" xfId="0" applyFont="1" applyBorder="1" applyAlignment="1" applyProtection="1">
      <alignment vertical="center"/>
      <protection locked="0"/>
    </xf>
    <xf numFmtId="0" fontId="0" fillId="14" borderId="17"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14" borderId="21" xfId="0" applyFont="1" applyFill="1" applyBorder="1" applyAlignment="1" applyProtection="1">
      <alignment vertical="center"/>
      <protection/>
    </xf>
    <xf numFmtId="176" fontId="0" fillId="0" borderId="21" xfId="0" applyNumberFormat="1" applyBorder="1" applyAlignment="1">
      <alignment vertical="center"/>
    </xf>
    <xf numFmtId="0" fontId="0" fillId="14" borderId="21" xfId="0" applyFont="1" applyFill="1"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14" borderId="17" xfId="0" applyFont="1" applyFill="1" applyBorder="1" applyAlignment="1" applyProtection="1">
      <alignment vertical="center"/>
      <protection/>
    </xf>
    <xf numFmtId="176" fontId="0" fillId="0" borderId="17" xfId="0" applyNumberFormat="1" applyBorder="1" applyAlignment="1">
      <alignment vertical="center"/>
    </xf>
    <xf numFmtId="0" fontId="0" fillId="14" borderId="17" xfId="0" applyFont="1" applyFill="1" applyBorder="1" applyAlignment="1">
      <alignment vertical="center"/>
    </xf>
    <xf numFmtId="0" fontId="0" fillId="0" borderId="23" xfId="0" applyBorder="1" applyAlignment="1">
      <alignment horizontal="center" vertical="center"/>
    </xf>
    <xf numFmtId="0" fontId="12" fillId="14" borderId="0" xfId="0" applyFont="1" applyFill="1" applyAlignment="1">
      <alignment horizontal="center" vertical="center"/>
    </xf>
    <xf numFmtId="0" fontId="12" fillId="14"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0" xfId="0"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0" fillId="0" borderId="26" xfId="0" applyBorder="1" applyAlignment="1">
      <alignment horizontal="center" vertical="center"/>
    </xf>
    <xf numFmtId="0" fontId="0" fillId="14" borderId="27" xfId="0" applyFont="1" applyFill="1" applyBorder="1" applyAlignment="1">
      <alignment horizontal="center" vertical="center"/>
    </xf>
    <xf numFmtId="0" fontId="0" fillId="14" borderId="28" xfId="0" applyFont="1" applyFill="1" applyBorder="1" applyAlignment="1">
      <alignment horizontal="center" vertical="center"/>
    </xf>
    <xf numFmtId="0" fontId="0" fillId="0" borderId="13"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14" fillId="0" borderId="26" xfId="0" applyFont="1" applyBorder="1" applyAlignment="1">
      <alignment vertical="center" wrapText="1"/>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7" xfId="0" applyBorder="1" applyAlignment="1">
      <alignment vertical="center" wrapText="1"/>
    </xf>
    <xf numFmtId="0" fontId="0" fillId="0" borderId="29" xfId="0" applyFont="1" applyBorder="1" applyAlignment="1" applyProtection="1">
      <alignment vertical="center"/>
      <protection locked="0"/>
    </xf>
    <xf numFmtId="0" fontId="0" fillId="14" borderId="21"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lignment horizontal="center" vertical="center"/>
    </xf>
    <xf numFmtId="0" fontId="16" fillId="0" borderId="27" xfId="0" applyFont="1" applyBorder="1" applyAlignment="1">
      <alignment vertical="center" wrapText="1"/>
    </xf>
    <xf numFmtId="0" fontId="0" fillId="0" borderId="28" xfId="0" applyBorder="1" applyAlignment="1">
      <alignment vertical="center" wrapText="1"/>
    </xf>
    <xf numFmtId="0" fontId="0" fillId="14" borderId="12" xfId="0" applyFont="1" applyFill="1" applyBorder="1" applyAlignment="1" applyProtection="1">
      <alignment horizontal="center" vertical="center"/>
      <protection locked="0"/>
    </xf>
    <xf numFmtId="0" fontId="17" fillId="0" borderId="0" xfId="0" applyFont="1" applyBorder="1" applyAlignment="1">
      <alignment horizontal="left" vertical="center"/>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xf>
    <xf numFmtId="0" fontId="0" fillId="0" borderId="14" xfId="0" applyBorder="1" applyAlignment="1">
      <alignment horizontal="center" vertical="center"/>
    </xf>
    <xf numFmtId="0" fontId="0" fillId="0" borderId="0" xfId="0" applyBorder="1" applyAlignment="1">
      <alignment horizontal="right" vertical="center"/>
    </xf>
    <xf numFmtId="0" fontId="0" fillId="17" borderId="13" xfId="0" applyFont="1" applyFill="1" applyBorder="1" applyAlignment="1" applyProtection="1">
      <alignment horizontal="center" vertical="center"/>
      <protection locked="0"/>
    </xf>
    <xf numFmtId="0" fontId="0" fillId="0" borderId="32" xfId="0" applyBorder="1" applyAlignment="1">
      <alignment horizontal="center" vertical="center"/>
    </xf>
    <xf numFmtId="0" fontId="17" fillId="0" borderId="33" xfId="0" applyFont="1" applyBorder="1" applyAlignment="1">
      <alignment horizontal="center" vertical="center"/>
    </xf>
    <xf numFmtId="0" fontId="0" fillId="0" borderId="34" xfId="0" applyBorder="1" applyAlignment="1" applyProtection="1">
      <alignment vertical="center"/>
      <protection locked="0"/>
    </xf>
    <xf numFmtId="0" fontId="0" fillId="17" borderId="34"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0" fillId="17" borderId="36" xfId="0" applyFont="1" applyFill="1" applyBorder="1" applyAlignment="1" applyProtection="1">
      <alignment vertical="center"/>
      <protection locked="0"/>
    </xf>
    <xf numFmtId="0" fontId="0" fillId="0" borderId="37" xfId="0" applyBorder="1" applyAlignment="1" applyProtection="1">
      <alignment vertical="center"/>
      <protection locked="0"/>
    </xf>
    <xf numFmtId="0" fontId="0" fillId="0" borderId="12" xfId="0" applyBorder="1" applyAlignment="1" applyProtection="1">
      <alignment vertical="center"/>
      <protection locked="0"/>
    </xf>
    <xf numFmtId="0" fontId="0" fillId="17" borderId="12" xfId="0" applyFont="1" applyFill="1"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17" borderId="39"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right" vertical="center"/>
    </xf>
    <xf numFmtId="0" fontId="0" fillId="0" borderId="0" xfId="0" applyFont="1" applyAlignment="1">
      <alignment horizontal="left" vertical="center"/>
    </xf>
    <xf numFmtId="0" fontId="12" fillId="0" borderId="0" xfId="0" applyFont="1" applyAlignment="1">
      <alignment vertical="center"/>
    </xf>
    <xf numFmtId="0" fontId="0" fillId="14" borderId="28" xfId="0"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lignment horizontal="center" vertical="center"/>
    </xf>
    <xf numFmtId="0" fontId="0" fillId="0" borderId="21" xfId="0" applyBorder="1" applyAlignment="1">
      <alignment vertical="center"/>
    </xf>
    <xf numFmtId="0" fontId="0" fillId="0" borderId="0" xfId="0" applyBorder="1" applyAlignment="1">
      <alignment vertical="center"/>
    </xf>
    <xf numFmtId="0" fontId="0" fillId="0" borderId="26" xfId="0" applyBorder="1" applyAlignment="1" applyProtection="1">
      <alignment horizontal="center" vertical="center"/>
      <protection locked="0"/>
    </xf>
    <xf numFmtId="0" fontId="17" fillId="0" borderId="45" xfId="0" applyFont="1" applyBorder="1" applyAlignment="1">
      <alignment horizontal="center" vertical="center"/>
    </xf>
    <xf numFmtId="0" fontId="0" fillId="0" borderId="34"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0" fillId="0" borderId="39"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12" fillId="14" borderId="27" xfId="0" applyFont="1" applyFill="1" applyBorder="1" applyAlignment="1">
      <alignment horizontal="center" vertical="center"/>
    </xf>
    <xf numFmtId="0" fontId="12" fillId="14" borderId="28" xfId="0" applyFont="1" applyFill="1"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7"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11" xfId="0" applyBorder="1" applyAlignment="1">
      <alignment horizontal="left" vertical="center" wrapText="1"/>
    </xf>
    <xf numFmtId="0" fontId="0" fillId="0" borderId="53" xfId="0" applyBorder="1" applyAlignment="1">
      <alignment horizontal="left" vertical="center" wrapText="1"/>
    </xf>
    <xf numFmtId="0" fontId="0" fillId="0" borderId="47" xfId="0" applyBorder="1" applyAlignment="1">
      <alignment horizontal="left" vertical="center" wrapText="1"/>
    </xf>
    <xf numFmtId="0" fontId="0" fillId="0" borderId="54" xfId="0" applyBorder="1" applyAlignment="1">
      <alignment horizontal="left" vertical="center" wrapText="1"/>
    </xf>
    <xf numFmtId="0" fontId="0" fillId="0" borderId="10" xfId="0" applyBorder="1" applyAlignment="1">
      <alignment horizontal="left" vertical="center" wrapText="1"/>
    </xf>
    <xf numFmtId="0" fontId="0" fillId="0" borderId="55" xfId="0" applyBorder="1" applyAlignment="1">
      <alignment horizontal="left" vertical="center" wrapText="1"/>
    </xf>
    <xf numFmtId="0" fontId="0" fillId="0" borderId="27"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14" borderId="21" xfId="0" applyFont="1" applyFill="1" applyBorder="1" applyAlignment="1" applyProtection="1">
      <alignment horizontal="center" vertical="center"/>
      <protection locked="0"/>
    </xf>
    <xf numFmtId="0" fontId="0" fillId="14" borderId="22" xfId="0" applyFont="1" applyFill="1" applyBorder="1" applyAlignment="1" applyProtection="1">
      <alignment horizontal="center" vertical="center"/>
      <protection locked="0"/>
    </xf>
    <xf numFmtId="0" fontId="0" fillId="0" borderId="2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14" borderId="17" xfId="0" applyFont="1" applyFill="1" applyBorder="1" applyAlignment="1" applyProtection="1">
      <alignment horizontal="center" vertical="center"/>
      <protection locked="0"/>
    </xf>
    <xf numFmtId="0" fontId="0" fillId="14" borderId="23"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30"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0" xfId="0" applyFont="1" applyBorder="1" applyAlignment="1" applyProtection="1">
      <alignment vertical="center" shrinkToFit="1"/>
      <protection locked="0"/>
    </xf>
    <xf numFmtId="0" fontId="0" fillId="0" borderId="6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26"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14" borderId="12" xfId="0" applyFont="1" applyFill="1" applyBorder="1" applyAlignment="1" applyProtection="1">
      <alignment horizontal="center" vertical="center"/>
      <protection locked="0"/>
    </xf>
    <xf numFmtId="0" fontId="0" fillId="14" borderId="62" xfId="0" applyFont="1" applyFill="1" applyBorder="1" applyAlignment="1" applyProtection="1">
      <alignment horizontal="center" vertical="center"/>
      <protection locked="0"/>
    </xf>
    <xf numFmtId="0" fontId="0" fillId="14" borderId="28" xfId="0" applyFont="1" applyFill="1" applyBorder="1" applyAlignment="1">
      <alignment horizontal="center" vertical="center"/>
    </xf>
    <xf numFmtId="0" fontId="0" fillId="14" borderId="17" xfId="0" applyFont="1" applyFill="1" applyBorder="1" applyAlignment="1">
      <alignment horizontal="center" vertical="center"/>
    </xf>
    <xf numFmtId="0" fontId="0" fillId="14" borderId="23" xfId="0" applyFont="1" applyFill="1" applyBorder="1" applyAlignment="1">
      <alignment horizontal="center" vertical="center"/>
    </xf>
    <xf numFmtId="0" fontId="16" fillId="0" borderId="63"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Border="1" applyAlignment="1">
      <alignment horizontal="center" vertical="center" wrapText="1"/>
    </xf>
    <xf numFmtId="0" fontId="0" fillId="0" borderId="45" xfId="0"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6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16" fillId="0" borderId="59"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21" xfId="0"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2" xfId="0" applyBorder="1" applyAlignment="1" applyProtection="1">
      <alignment horizontal="center" vertical="center"/>
      <protection locked="0"/>
    </xf>
    <xf numFmtId="0" fontId="0" fillId="0" borderId="22" xfId="0" applyBorder="1" applyAlignment="1">
      <alignment horizontal="left" vertical="center"/>
    </xf>
    <xf numFmtId="0" fontId="0" fillId="0" borderId="21"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1" xfId="0" applyFont="1" applyBorder="1" applyAlignment="1">
      <alignment horizontal="left" vertical="center" wrapText="1"/>
    </xf>
    <xf numFmtId="0" fontId="0" fillId="0" borderId="2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3" xfId="0" applyBorder="1" applyAlignment="1">
      <alignment horizontal="center" vertical="top"/>
    </xf>
    <xf numFmtId="0" fontId="0" fillId="0" borderId="45" xfId="0" applyBorder="1" applyAlignment="1">
      <alignment horizontal="center" vertical="top"/>
    </xf>
    <xf numFmtId="0" fontId="0" fillId="0" borderId="27" xfId="0" applyBorder="1" applyAlignment="1" applyProtection="1">
      <alignment horizontal="center" vertical="center"/>
      <protection locked="0"/>
    </xf>
    <xf numFmtId="0" fontId="0" fillId="0" borderId="27" xfId="0" applyFont="1" applyBorder="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0" fillId="14" borderId="10" xfId="0" applyFont="1" applyFill="1" applyBorder="1" applyAlignment="1" applyProtection="1">
      <alignment horizontal="center" vertical="center"/>
      <protection locked="0"/>
    </xf>
    <xf numFmtId="0" fontId="0" fillId="0" borderId="65" xfId="0" applyBorder="1" applyAlignment="1">
      <alignment horizontal="center" vertical="center" wrapText="1"/>
    </xf>
    <xf numFmtId="0" fontId="0" fillId="0" borderId="5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68" xfId="0" applyBorder="1" applyAlignment="1" applyProtection="1">
      <alignment horizontal="center" vertical="center"/>
      <protection locked="0"/>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horizontal="center" vertical="center"/>
    </xf>
    <xf numFmtId="0" fontId="13" fillId="0" borderId="71" xfId="0" applyFont="1" applyBorder="1"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30"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Border="1" applyAlignment="1" applyProtection="1">
      <alignment vertical="center" shrinkToFit="1"/>
      <protection locked="0"/>
    </xf>
    <xf numFmtId="0" fontId="0" fillId="14" borderId="28" xfId="0" applyFont="1" applyFill="1" applyBorder="1" applyAlignment="1">
      <alignment horizontal="center" vertical="center"/>
    </xf>
    <xf numFmtId="0" fontId="0" fillId="14" borderId="64" xfId="0" applyFont="1" applyFill="1" applyBorder="1" applyAlignment="1" applyProtection="1">
      <alignment horizontal="center" vertical="center"/>
      <protection locked="0"/>
    </xf>
    <xf numFmtId="0" fontId="0" fillId="14" borderId="13" xfId="0" applyFont="1" applyFill="1" applyBorder="1" applyAlignment="1" applyProtection="1">
      <alignment horizontal="center" vertical="center"/>
      <protection locked="0"/>
    </xf>
    <xf numFmtId="0" fontId="0" fillId="14" borderId="45"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0" fontId="0" fillId="0" borderId="39"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right" vertical="center"/>
    </xf>
    <xf numFmtId="0" fontId="0" fillId="0" borderId="39" xfId="0" applyBorder="1" applyAlignment="1">
      <alignment horizontal="right" vertical="center"/>
    </xf>
    <xf numFmtId="0" fontId="0" fillId="0" borderId="12" xfId="0" applyBorder="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11</xdr:row>
      <xdr:rowOff>171450</xdr:rowOff>
    </xdr:from>
    <xdr:to>
      <xdr:col>11</xdr:col>
      <xdr:colOff>152400</xdr:colOff>
      <xdr:row>12</xdr:row>
      <xdr:rowOff>171450</xdr:rowOff>
    </xdr:to>
    <xdr:sp>
      <xdr:nvSpPr>
        <xdr:cNvPr id="1" name="Oval 12"/>
        <xdr:cNvSpPr>
          <a:spLocks/>
        </xdr:cNvSpPr>
      </xdr:nvSpPr>
      <xdr:spPr>
        <a:xfrm>
          <a:off x="8048625" y="2695575"/>
          <a:ext cx="581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171450</xdr:rowOff>
    </xdr:from>
    <xdr:to>
      <xdr:col>9</xdr:col>
      <xdr:colOff>180975</xdr:colOff>
      <xdr:row>13</xdr:row>
      <xdr:rowOff>28575</xdr:rowOff>
    </xdr:to>
    <xdr:sp>
      <xdr:nvSpPr>
        <xdr:cNvPr id="2" name="Oval 9"/>
        <xdr:cNvSpPr>
          <a:spLocks/>
        </xdr:cNvSpPr>
      </xdr:nvSpPr>
      <xdr:spPr>
        <a:xfrm>
          <a:off x="1800225" y="2695575"/>
          <a:ext cx="51625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18</xdr:row>
      <xdr:rowOff>142875</xdr:rowOff>
    </xdr:from>
    <xdr:to>
      <xdr:col>4</xdr:col>
      <xdr:colOff>638175</xdr:colOff>
      <xdr:row>20</xdr:row>
      <xdr:rowOff>76200</xdr:rowOff>
    </xdr:to>
    <xdr:sp>
      <xdr:nvSpPr>
        <xdr:cNvPr id="3" name="Oval 12"/>
        <xdr:cNvSpPr>
          <a:spLocks/>
        </xdr:cNvSpPr>
      </xdr:nvSpPr>
      <xdr:spPr>
        <a:xfrm>
          <a:off x="3171825" y="4210050"/>
          <a:ext cx="5810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24</xdr:row>
      <xdr:rowOff>161925</xdr:rowOff>
    </xdr:from>
    <xdr:to>
      <xdr:col>4</xdr:col>
      <xdr:colOff>619125</xdr:colOff>
      <xdr:row>26</xdr:row>
      <xdr:rowOff>76200</xdr:rowOff>
    </xdr:to>
    <xdr:sp>
      <xdr:nvSpPr>
        <xdr:cNvPr id="4" name="Oval 12"/>
        <xdr:cNvSpPr>
          <a:spLocks/>
        </xdr:cNvSpPr>
      </xdr:nvSpPr>
      <xdr:spPr>
        <a:xfrm>
          <a:off x="3152775" y="53149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95250</xdr:rowOff>
    </xdr:from>
    <xdr:to>
      <xdr:col>8</xdr:col>
      <xdr:colOff>752475</xdr:colOff>
      <xdr:row>49</xdr:row>
      <xdr:rowOff>47625</xdr:rowOff>
    </xdr:to>
    <xdr:sp>
      <xdr:nvSpPr>
        <xdr:cNvPr id="5" name="Oval 12"/>
        <xdr:cNvSpPr>
          <a:spLocks/>
        </xdr:cNvSpPr>
      </xdr:nvSpPr>
      <xdr:spPr>
        <a:xfrm>
          <a:off x="6105525" y="10344150"/>
          <a:ext cx="5810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sheetPr>
  <dimension ref="A1:N83"/>
  <sheetViews>
    <sheetView view="pageBreakPreview" zoomScale="106" zoomScaleSheetLayoutView="106" zoomScalePageLayoutView="0" workbookViewId="0" topLeftCell="A1">
      <selection activeCell="B4" sqref="B4"/>
    </sheetView>
  </sheetViews>
  <sheetFormatPr defaultColWidth="9.00390625" defaultRowHeight="13.5"/>
  <cols>
    <col min="1" max="1" width="14.375" style="0" customWidth="1"/>
    <col min="2" max="2" width="9.25390625" style="0" customWidth="1"/>
    <col min="3" max="7" width="8.625" style="0" customWidth="1"/>
    <col min="8" max="11" width="11.125" style="0" customWidth="1"/>
    <col min="12" max="13" width="11.375" style="0" customWidth="1"/>
  </cols>
  <sheetData>
    <row r="1" ht="13.5">
      <c r="M1" s="2" t="s">
        <v>1</v>
      </c>
    </row>
    <row r="2" spans="1:14" ht="18.75">
      <c r="A2" s="184" t="s">
        <v>10</v>
      </c>
      <c r="B2" s="184"/>
      <c r="C2" s="184"/>
      <c r="D2" s="184"/>
      <c r="E2" s="184"/>
      <c r="F2" s="184"/>
      <c r="G2" s="184"/>
      <c r="H2" s="184"/>
      <c r="I2" s="184"/>
      <c r="J2" s="184"/>
      <c r="K2" s="184"/>
      <c r="L2" s="184"/>
      <c r="M2" s="184"/>
      <c r="N2" s="3"/>
    </row>
    <row r="4" spans="1:13" ht="13.5">
      <c r="A4" s="4" t="s">
        <v>6</v>
      </c>
      <c r="B4" s="5"/>
      <c r="C4" s="5"/>
      <c r="D4" s="6"/>
      <c r="E4" s="4" t="s">
        <v>14</v>
      </c>
      <c r="F4" s="7"/>
      <c r="G4" s="7"/>
      <c r="H4" s="7"/>
      <c r="I4" s="4" t="s">
        <v>20</v>
      </c>
      <c r="J4" s="6"/>
      <c r="K4" s="8" t="s">
        <v>24</v>
      </c>
      <c r="L4" s="185"/>
      <c r="M4" s="185"/>
    </row>
    <row r="5" spans="1:9" s="1" customFormat="1" ht="17.25">
      <c r="A5" s="9" t="s">
        <v>5</v>
      </c>
      <c r="D5" s="10" t="s">
        <v>29</v>
      </c>
      <c r="I5" s="11"/>
    </row>
    <row r="6" spans="1:9" s="1" customFormat="1" ht="7.5" customHeight="1">
      <c r="A6"/>
      <c r="B6" s="12"/>
      <c r="C6" s="12"/>
      <c r="D6" s="12"/>
      <c r="E6" s="12"/>
      <c r="F6" s="12"/>
      <c r="G6" s="13"/>
      <c r="H6" s="11"/>
      <c r="I6" s="11"/>
    </row>
    <row r="7" spans="1:10" ht="44.25" customHeight="1">
      <c r="A7" s="186" t="s">
        <v>16</v>
      </c>
      <c r="B7" s="14" t="s">
        <v>30</v>
      </c>
      <c r="C7" s="14" t="s">
        <v>32</v>
      </c>
      <c r="D7" s="14" t="s">
        <v>34</v>
      </c>
      <c r="E7" s="14" t="s">
        <v>25</v>
      </c>
      <c r="F7" s="14" t="s">
        <v>23</v>
      </c>
      <c r="G7" s="14" t="s">
        <v>35</v>
      </c>
      <c r="H7" s="15" t="s">
        <v>8</v>
      </c>
      <c r="I7" s="16" t="s">
        <v>37</v>
      </c>
      <c r="J7" s="17" t="s">
        <v>38</v>
      </c>
    </row>
    <row r="8" spans="1:10" ht="30" customHeight="1">
      <c r="A8" s="187"/>
      <c r="B8" s="18"/>
      <c r="C8" s="19"/>
      <c r="D8" s="19"/>
      <c r="E8" s="19"/>
      <c r="F8" s="19"/>
      <c r="G8" s="19"/>
      <c r="H8" s="20" t="str">
        <f>IF(SUM(B8:G8)=0," ",SUM(B8:G8))</f>
        <v> </v>
      </c>
      <c r="I8" s="21" t="str">
        <f>IF(H8=" "," ",AVERAGE(B8:G8))</f>
        <v> </v>
      </c>
      <c r="J8" s="22" t="str">
        <f>IF(I8&lt;20,"○","-")</f>
        <v>-</v>
      </c>
    </row>
    <row r="10" spans="1:8" ht="13.5">
      <c r="A10" t="s">
        <v>21</v>
      </c>
      <c r="H10" t="s">
        <v>27</v>
      </c>
    </row>
    <row r="11" spans="1:13" ht="13.5">
      <c r="A11" s="188" t="s">
        <v>4</v>
      </c>
      <c r="B11" s="189"/>
      <c r="C11" s="132" t="s">
        <v>40</v>
      </c>
      <c r="D11" s="132"/>
      <c r="E11" s="132" t="s">
        <v>9</v>
      </c>
      <c r="F11" s="132"/>
      <c r="G11" s="132" t="s">
        <v>43</v>
      </c>
      <c r="H11" s="132"/>
      <c r="I11" s="132"/>
      <c r="J11" s="23" t="s">
        <v>7</v>
      </c>
      <c r="K11" s="23" t="s">
        <v>44</v>
      </c>
      <c r="L11" s="23" t="s">
        <v>45</v>
      </c>
      <c r="M11" s="158" t="s">
        <v>47</v>
      </c>
    </row>
    <row r="12" spans="1:13" ht="13.5">
      <c r="A12" s="190"/>
      <c r="B12" s="191"/>
      <c r="C12" s="192"/>
      <c r="D12" s="192"/>
      <c r="E12" s="192"/>
      <c r="F12" s="192"/>
      <c r="G12" s="192"/>
      <c r="H12" s="192"/>
      <c r="I12" s="192"/>
      <c r="J12" s="24" t="s">
        <v>13</v>
      </c>
      <c r="K12" s="24" t="s">
        <v>48</v>
      </c>
      <c r="L12" s="24" t="s">
        <v>46</v>
      </c>
      <c r="M12" s="161"/>
    </row>
    <row r="13" spans="1:14" ht="22.5" customHeight="1">
      <c r="A13" s="182" t="s">
        <v>49</v>
      </c>
      <c r="B13" s="167"/>
      <c r="C13" s="126" t="s">
        <v>51</v>
      </c>
      <c r="D13" s="126"/>
      <c r="E13" s="126"/>
      <c r="F13" s="126"/>
      <c r="G13" s="126"/>
      <c r="H13" s="126"/>
      <c r="I13" s="126"/>
      <c r="J13" s="25"/>
      <c r="K13" s="26">
        <f>J13*0.8</f>
        <v>0</v>
      </c>
      <c r="L13" s="27"/>
      <c r="M13" s="28" t="str">
        <f>IF(K13&lt;L13,"○","- ")</f>
        <v>- </v>
      </c>
      <c r="N13" s="29"/>
    </row>
    <row r="14" spans="1:14" ht="22.5" customHeight="1">
      <c r="A14" s="183" t="s">
        <v>52</v>
      </c>
      <c r="B14" s="168"/>
      <c r="C14" s="126"/>
      <c r="D14" s="126"/>
      <c r="E14" s="126"/>
      <c r="F14" s="126"/>
      <c r="G14" s="126"/>
      <c r="H14" s="126"/>
      <c r="I14" s="126"/>
      <c r="J14" s="25"/>
      <c r="K14" s="26">
        <f>J14*0.8</f>
        <v>0</v>
      </c>
      <c r="L14" s="27"/>
      <c r="M14" s="28" t="str">
        <f>IF(K14&lt;L14,"○","- ")</f>
        <v>- </v>
      </c>
      <c r="N14" s="29"/>
    </row>
    <row r="15" spans="1:14" ht="22.5" customHeight="1">
      <c r="A15" s="178" t="s">
        <v>53</v>
      </c>
      <c r="B15" s="179"/>
      <c r="C15" s="130"/>
      <c r="D15" s="130"/>
      <c r="E15" s="130"/>
      <c r="F15" s="130"/>
      <c r="G15" s="130"/>
      <c r="H15" s="130"/>
      <c r="I15" s="130"/>
      <c r="J15" s="30"/>
      <c r="K15" s="31">
        <f>J15*0.8</f>
        <v>0</v>
      </c>
      <c r="L15" s="32"/>
      <c r="M15" s="33" t="str">
        <f>IF(K15&lt;L15,"○","- ")</f>
        <v>- </v>
      </c>
      <c r="N15" s="29"/>
    </row>
    <row r="18" ht="13.5">
      <c r="A18" t="s">
        <v>54</v>
      </c>
    </row>
    <row r="20" spans="5:8" ht="17.25">
      <c r="E20" s="34" t="s">
        <v>31</v>
      </c>
      <c r="F20" s="34" t="s">
        <v>56</v>
      </c>
      <c r="G20" s="35" t="s">
        <v>58</v>
      </c>
      <c r="H20" s="36"/>
    </row>
    <row r="21" spans="5:7" ht="14.25">
      <c r="E21" s="37" t="s">
        <v>0</v>
      </c>
      <c r="G21" t="s">
        <v>42</v>
      </c>
    </row>
    <row r="22" spans="1:10" ht="13.5">
      <c r="A22" s="38"/>
      <c r="B22" s="39"/>
      <c r="C22" s="39"/>
      <c r="D22" s="39"/>
      <c r="E22" s="39"/>
      <c r="F22" s="39"/>
      <c r="G22" s="39" t="s">
        <v>60</v>
      </c>
      <c r="H22" s="39"/>
      <c r="I22" s="39"/>
      <c r="J22" s="40"/>
    </row>
    <row r="23" spans="1:10" ht="13.5">
      <c r="A23" s="41"/>
      <c r="B23" s="41"/>
      <c r="C23" s="41"/>
      <c r="D23" s="41"/>
      <c r="E23" s="41"/>
      <c r="F23" s="41"/>
      <c r="G23" s="41"/>
      <c r="H23" s="41"/>
      <c r="I23" s="41"/>
      <c r="J23" s="41"/>
    </row>
    <row r="24" ht="13.5">
      <c r="A24" t="s">
        <v>61</v>
      </c>
    </row>
    <row r="26" spans="5:9" ht="17.25">
      <c r="E26" s="34" t="s">
        <v>31</v>
      </c>
      <c r="F26" s="34" t="s">
        <v>56</v>
      </c>
      <c r="G26" s="35" t="s">
        <v>58</v>
      </c>
      <c r="H26" s="36"/>
      <c r="I26" s="36"/>
    </row>
    <row r="27" spans="5:7" ht="17.25">
      <c r="E27" s="42" t="s">
        <v>62</v>
      </c>
      <c r="F27" s="11"/>
      <c r="G27" s="43" t="s">
        <v>26</v>
      </c>
    </row>
    <row r="28" spans="1:12" ht="13.5">
      <c r="A28" s="39"/>
      <c r="B28" s="39"/>
      <c r="C28" s="39"/>
      <c r="D28" s="39"/>
      <c r="E28" s="39"/>
      <c r="F28" s="39"/>
      <c r="G28" s="39"/>
      <c r="H28" s="39"/>
      <c r="I28" s="39"/>
      <c r="J28" s="39"/>
      <c r="K28" s="39"/>
      <c r="L28" s="39"/>
    </row>
    <row r="29" ht="13.5">
      <c r="A29" t="s">
        <v>18</v>
      </c>
    </row>
    <row r="30" spans="1:13" ht="17.25" customHeight="1">
      <c r="A30" s="44" t="s">
        <v>12</v>
      </c>
      <c r="B30" s="180" t="s">
        <v>39</v>
      </c>
      <c r="C30" s="180"/>
      <c r="D30" s="180"/>
      <c r="E30" s="180"/>
      <c r="F30" s="180"/>
      <c r="G30" s="180"/>
      <c r="H30" s="180"/>
      <c r="I30" s="180"/>
      <c r="J30" s="180"/>
      <c r="K30" s="180"/>
      <c r="L30" s="180"/>
      <c r="M30" s="181"/>
    </row>
    <row r="31" spans="1:13" ht="16.5" customHeight="1">
      <c r="A31" s="45"/>
      <c r="B31" s="177" t="s">
        <v>64</v>
      </c>
      <c r="C31" s="107"/>
      <c r="D31" s="107"/>
      <c r="E31" s="107"/>
      <c r="F31" s="107"/>
      <c r="G31" s="107"/>
      <c r="H31" s="107"/>
      <c r="I31" s="107"/>
      <c r="J31" s="107"/>
      <c r="K31" s="107"/>
      <c r="L31" s="107"/>
      <c r="M31" s="170"/>
    </row>
    <row r="32" spans="1:13" ht="16.5" customHeight="1">
      <c r="A32" s="45"/>
      <c r="B32" s="107" t="s">
        <v>59</v>
      </c>
      <c r="C32" s="107"/>
      <c r="D32" s="107"/>
      <c r="E32" s="107"/>
      <c r="F32" s="107"/>
      <c r="G32" s="107"/>
      <c r="H32" s="107"/>
      <c r="I32" s="107"/>
      <c r="J32" s="107"/>
      <c r="K32" s="107"/>
      <c r="L32" s="107"/>
      <c r="M32" s="170"/>
    </row>
    <row r="33" spans="1:13" ht="16.5" customHeight="1">
      <c r="A33" s="45"/>
      <c r="B33" s="107" t="s">
        <v>17</v>
      </c>
      <c r="C33" s="107"/>
      <c r="D33" s="107"/>
      <c r="E33" s="107"/>
      <c r="F33" s="107"/>
      <c r="G33" s="107"/>
      <c r="H33" s="107"/>
      <c r="I33" s="107"/>
      <c r="J33" s="107"/>
      <c r="K33" s="107"/>
      <c r="L33" s="107"/>
      <c r="M33" s="170"/>
    </row>
    <row r="34" spans="1:13" ht="16.5" customHeight="1">
      <c r="A34" s="45"/>
      <c r="B34" s="106" t="s">
        <v>67</v>
      </c>
      <c r="C34" s="107"/>
      <c r="D34" s="107"/>
      <c r="E34" s="107"/>
      <c r="F34" s="107"/>
      <c r="G34" s="107"/>
      <c r="H34" s="107"/>
      <c r="I34" s="107"/>
      <c r="J34" s="107"/>
      <c r="K34" s="107"/>
      <c r="L34" s="107"/>
      <c r="M34" s="170"/>
    </row>
    <row r="35" spans="1:13" ht="28.5" customHeight="1">
      <c r="A35" s="45"/>
      <c r="B35" s="171" t="s">
        <v>68</v>
      </c>
      <c r="C35" s="172"/>
      <c r="D35" s="172"/>
      <c r="E35" s="172"/>
      <c r="F35" s="172"/>
      <c r="G35" s="172"/>
      <c r="H35" s="172"/>
      <c r="I35" s="172"/>
      <c r="J35" s="172"/>
      <c r="K35" s="172"/>
      <c r="L35" s="172"/>
      <c r="M35" s="173"/>
    </row>
    <row r="36" spans="1:13" ht="31.5" customHeight="1">
      <c r="A36" s="46"/>
      <c r="B36" s="174" t="s">
        <v>69</v>
      </c>
      <c r="C36" s="175"/>
      <c r="D36" s="175"/>
      <c r="E36" s="175"/>
      <c r="F36" s="175"/>
      <c r="G36" s="175"/>
      <c r="H36" s="175"/>
      <c r="I36" s="175"/>
      <c r="J36" s="175"/>
      <c r="K36" s="175"/>
      <c r="L36" s="175"/>
      <c r="M36" s="176"/>
    </row>
    <row r="37" ht="15" customHeight="1"/>
    <row r="38" ht="15" customHeight="1"/>
    <row r="39" ht="15" customHeight="1">
      <c r="A39" s="37" t="s">
        <v>50</v>
      </c>
    </row>
    <row r="40" ht="15" customHeight="1"/>
    <row r="41" spans="1:12" ht="13.5">
      <c r="A41" s="177" t="s">
        <v>36</v>
      </c>
      <c r="B41" s="107"/>
      <c r="C41" s="107"/>
      <c r="D41" s="107"/>
      <c r="E41" s="107"/>
      <c r="F41" s="107"/>
      <c r="G41" s="107"/>
      <c r="H41" s="107"/>
      <c r="I41" s="107"/>
      <c r="J41" s="107"/>
      <c r="K41" s="107"/>
      <c r="L41" s="107"/>
    </row>
    <row r="42" ht="8.25" customHeight="1"/>
    <row r="43" spans="1:13" ht="15.75" customHeight="1">
      <c r="A43" s="156" t="s">
        <v>15</v>
      </c>
      <c r="B43" s="157"/>
      <c r="C43" s="157"/>
      <c r="D43" s="157"/>
      <c r="E43" s="158"/>
      <c r="F43" s="162" t="s">
        <v>70</v>
      </c>
      <c r="G43" s="163"/>
      <c r="H43" s="163"/>
      <c r="I43" s="163"/>
      <c r="J43" s="163"/>
      <c r="K43" s="163"/>
      <c r="L43" s="163"/>
      <c r="M43" s="164"/>
    </row>
    <row r="44" spans="1:13" ht="27" customHeight="1">
      <c r="A44" s="159"/>
      <c r="B44" s="160"/>
      <c r="C44" s="160"/>
      <c r="D44" s="160"/>
      <c r="E44" s="161"/>
      <c r="F44" s="165" t="s">
        <v>71</v>
      </c>
      <c r="G44" s="166"/>
      <c r="H44" s="167" t="s">
        <v>49</v>
      </c>
      <c r="I44" s="167"/>
      <c r="J44" s="168" t="s">
        <v>52</v>
      </c>
      <c r="K44" s="168"/>
      <c r="L44" s="167" t="s">
        <v>53</v>
      </c>
      <c r="M44" s="169"/>
    </row>
    <row r="45" spans="1:13" ht="27" customHeight="1">
      <c r="A45" s="151"/>
      <c r="B45" s="152"/>
      <c r="C45" s="152"/>
      <c r="D45" s="152"/>
      <c r="E45" s="153"/>
      <c r="F45" s="154" t="s">
        <v>33</v>
      </c>
      <c r="G45" s="155"/>
      <c r="H45" s="152"/>
      <c r="I45" s="152"/>
      <c r="J45" s="152"/>
      <c r="K45" s="152"/>
      <c r="L45" s="152"/>
      <c r="M45" s="153"/>
    </row>
    <row r="46" spans="1:13" ht="18" customHeight="1">
      <c r="A46" s="48"/>
      <c r="B46" s="49"/>
      <c r="C46" s="49"/>
      <c r="D46" s="49"/>
      <c r="E46" s="49"/>
      <c r="F46" s="49"/>
      <c r="G46" s="49"/>
      <c r="H46" s="50"/>
      <c r="I46" s="50"/>
      <c r="J46" s="50"/>
      <c r="K46" s="50"/>
      <c r="L46" s="50"/>
      <c r="M46" s="50"/>
    </row>
    <row r="47" spans="1:12" ht="13.5">
      <c r="A47" s="107" t="s">
        <v>72</v>
      </c>
      <c r="B47" s="107"/>
      <c r="C47" s="107"/>
      <c r="D47" s="107"/>
      <c r="E47" s="107"/>
      <c r="F47" s="107"/>
      <c r="G47" s="107"/>
      <c r="H47" s="107"/>
      <c r="I47" s="107"/>
      <c r="J47" s="107"/>
      <c r="K47" s="107"/>
      <c r="L47" s="107"/>
    </row>
    <row r="49" spans="7:9" s="1" customFormat="1" ht="17.25">
      <c r="G49" s="34" t="s">
        <v>31</v>
      </c>
      <c r="H49" s="34" t="s">
        <v>56</v>
      </c>
      <c r="I49" s="34" t="s">
        <v>58</v>
      </c>
    </row>
    <row r="50" spans="7:9" s="1" customFormat="1" ht="17.25">
      <c r="G50" s="11"/>
      <c r="H50" s="11"/>
      <c r="I50" s="11"/>
    </row>
    <row r="51" spans="7:9" s="1" customFormat="1" ht="17.25">
      <c r="G51" s="11"/>
      <c r="H51" s="11"/>
      <c r="I51" s="11"/>
    </row>
    <row r="52" spans="1:9" s="1" customFormat="1" ht="17.25">
      <c r="A52"/>
      <c r="G52" s="11"/>
      <c r="H52" s="11"/>
      <c r="I52" s="11"/>
    </row>
    <row r="53" spans="1:13" s="1" customFormat="1" ht="17.25">
      <c r="A53" s="137" t="s">
        <v>41</v>
      </c>
      <c r="B53" s="138"/>
      <c r="C53" s="138"/>
      <c r="D53" s="138"/>
      <c r="E53" s="138"/>
      <c r="F53" s="138"/>
      <c r="G53" s="138"/>
      <c r="H53" s="138"/>
      <c r="I53" s="138"/>
      <c r="J53" s="138"/>
      <c r="K53" s="138"/>
      <c r="L53" s="138"/>
      <c r="M53" s="139"/>
    </row>
    <row r="54" spans="1:9" s="1" customFormat="1" ht="8.25" customHeight="1">
      <c r="A54"/>
      <c r="G54" s="11"/>
      <c r="H54" s="11"/>
      <c r="I54" s="11"/>
    </row>
    <row r="55" spans="1:10" s="1" customFormat="1" ht="17.25">
      <c r="A55" s="51" t="s">
        <v>4</v>
      </c>
      <c r="B55" s="52" t="str">
        <f aca="true" t="shared" si="0" ref="B55:G55">B7</f>
        <v>H30.3</v>
      </c>
      <c r="C55" s="52" t="str">
        <f t="shared" si="0"/>
        <v>H30.4</v>
      </c>
      <c r="D55" s="52" t="str">
        <f t="shared" si="0"/>
        <v>H30.5</v>
      </c>
      <c r="E55" s="52" t="str">
        <f t="shared" si="0"/>
        <v>H30.6</v>
      </c>
      <c r="F55" s="52" t="str">
        <f t="shared" si="0"/>
        <v>H30.7</v>
      </c>
      <c r="G55" s="52" t="str">
        <f t="shared" si="0"/>
        <v>H30.8</v>
      </c>
      <c r="H55" s="15" t="s">
        <v>8</v>
      </c>
      <c r="I55" s="16" t="s">
        <v>37</v>
      </c>
      <c r="J55" s="53" t="s">
        <v>3</v>
      </c>
    </row>
    <row r="56" spans="1:10" s="1" customFormat="1" ht="28.5" customHeight="1">
      <c r="A56" s="54" t="s">
        <v>73</v>
      </c>
      <c r="B56" s="55"/>
      <c r="C56" s="56"/>
      <c r="D56" s="56"/>
      <c r="E56" s="56"/>
      <c r="F56" s="56"/>
      <c r="G56" s="56"/>
      <c r="H56" s="57" t="str">
        <f>IF(SUM(B56:G56)=0," ",SUM(B56:G56))</f>
        <v> </v>
      </c>
      <c r="I56" s="58" t="str">
        <f>IF(H56=" "," ",AVERAGE(B56:G56))</f>
        <v> </v>
      </c>
      <c r="J56" s="59" t="str">
        <f>IF(I56&lt;10,"○","-")</f>
        <v>-</v>
      </c>
    </row>
    <row r="57" spans="1:10" s="1" customFormat="1" ht="28.5" customHeight="1">
      <c r="A57" s="60" t="s">
        <v>74</v>
      </c>
      <c r="B57" s="55"/>
      <c r="C57" s="56"/>
      <c r="D57" s="56"/>
      <c r="E57" s="56"/>
      <c r="F57" s="56"/>
      <c r="G57" s="56"/>
      <c r="H57" s="57" t="str">
        <f>IF(SUM(B57:G57)=0," ",SUM(B57:G57))</f>
        <v> </v>
      </c>
      <c r="I57" s="58" t="str">
        <f>IF(H57=" "," ",AVERAGE(B57:G57))</f>
        <v> </v>
      </c>
      <c r="J57" s="59" t="str">
        <f>IF(I57&lt;10,"○","-")</f>
        <v>-</v>
      </c>
    </row>
    <row r="58" spans="1:10" s="1" customFormat="1" ht="31.5" customHeight="1">
      <c r="A58" s="61" t="s">
        <v>53</v>
      </c>
      <c r="B58" s="18"/>
      <c r="C58" s="19"/>
      <c r="D58" s="19"/>
      <c r="E58" s="19"/>
      <c r="F58" s="19"/>
      <c r="G58" s="19"/>
      <c r="H58" s="20" t="str">
        <f>IF(SUM(B58:G58)=0," ",SUM(B58:G58))</f>
        <v> </v>
      </c>
      <c r="I58" s="21" t="str">
        <f>IF(H58=" "," ",AVERAGE(B58:G58))</f>
        <v> </v>
      </c>
      <c r="J58" s="22" t="str">
        <f>IF(I58&lt;10,"○","-")</f>
        <v>-</v>
      </c>
    </row>
    <row r="59" spans="1:10" s="1" customFormat="1" ht="17.25" customHeight="1">
      <c r="A59" s="39"/>
      <c r="B59" s="50"/>
      <c r="C59" s="50"/>
      <c r="D59" s="50"/>
      <c r="E59" s="50"/>
      <c r="F59" s="50"/>
      <c r="G59" s="50"/>
      <c r="H59" s="50"/>
      <c r="I59" s="50"/>
      <c r="J59" s="29"/>
    </row>
    <row r="60" spans="1:12" s="1" customFormat="1" ht="17.25" customHeight="1">
      <c r="A60" s="140" t="s">
        <v>75</v>
      </c>
      <c r="B60" s="141"/>
      <c r="C60" s="141"/>
      <c r="D60" s="141"/>
      <c r="E60" s="141"/>
      <c r="F60" s="141"/>
      <c r="G60" s="141"/>
      <c r="H60" s="141"/>
      <c r="I60" s="141"/>
      <c r="J60" s="141"/>
      <c r="K60" s="141"/>
      <c r="L60" s="142"/>
    </row>
    <row r="61" spans="1:13" s="1" customFormat="1" ht="21.75" customHeight="1">
      <c r="A61" s="143" t="s">
        <v>76</v>
      </c>
      <c r="B61" s="143"/>
      <c r="C61" s="143"/>
      <c r="D61" s="143"/>
      <c r="E61" s="143"/>
      <c r="F61" s="143"/>
      <c r="G61" s="143"/>
      <c r="H61" s="143"/>
      <c r="I61" s="143"/>
      <c r="J61" s="143"/>
      <c r="K61" s="143"/>
      <c r="L61" s="143"/>
      <c r="M61" s="143"/>
    </row>
    <row r="62" spans="1:4" s="1" customFormat="1" ht="22.5" customHeight="1">
      <c r="A62" s="144" t="s">
        <v>4</v>
      </c>
      <c r="B62" s="145"/>
      <c r="C62" s="145" t="s">
        <v>77</v>
      </c>
      <c r="D62" s="146"/>
    </row>
    <row r="63" spans="1:4" s="1" customFormat="1" ht="22.5" customHeight="1">
      <c r="A63" s="147" t="s">
        <v>49</v>
      </c>
      <c r="B63" s="148"/>
      <c r="C63" s="149"/>
      <c r="D63" s="150"/>
    </row>
    <row r="64" spans="1:4" s="1" customFormat="1" ht="22.5" customHeight="1">
      <c r="A64" s="124" t="s">
        <v>52</v>
      </c>
      <c r="B64" s="125"/>
      <c r="C64" s="126"/>
      <c r="D64" s="127"/>
    </row>
    <row r="65" spans="1:4" s="1" customFormat="1" ht="22.5" customHeight="1">
      <c r="A65" s="128" t="s">
        <v>53</v>
      </c>
      <c r="B65" s="129"/>
      <c r="C65" s="130"/>
      <c r="D65" s="131"/>
    </row>
    <row r="66" spans="1:13" s="1" customFormat="1" ht="22.5" customHeight="1">
      <c r="A66" s="63" t="s">
        <v>78</v>
      </c>
      <c r="B66" s="29"/>
      <c r="C66" s="49"/>
      <c r="D66" s="49"/>
      <c r="E66" s="49"/>
      <c r="F66" s="49"/>
      <c r="G66" s="49"/>
      <c r="H66" s="49"/>
      <c r="I66" s="49"/>
      <c r="J66" s="50"/>
      <c r="K66" s="64"/>
      <c r="L66" s="39"/>
      <c r="M66" s="39"/>
    </row>
    <row r="67" spans="1:13" s="1" customFormat="1" ht="22.5" customHeight="1">
      <c r="A67" s="39"/>
      <c r="B67" s="65"/>
      <c r="C67" s="65"/>
      <c r="D67" s="65"/>
      <c r="E67" s="65"/>
      <c r="F67" s="65"/>
      <c r="G67" s="65"/>
      <c r="H67" s="65"/>
      <c r="I67" s="48"/>
      <c r="J67" s="48"/>
      <c r="K67" s="66"/>
      <c r="L67" s="65"/>
      <c r="M67" s="65"/>
    </row>
    <row r="68" spans="1:10" s="1" customFormat="1" ht="17.25" customHeight="1">
      <c r="A68" s="39"/>
      <c r="B68" s="50"/>
      <c r="C68" s="50"/>
      <c r="D68" s="50"/>
      <c r="E68" s="50"/>
      <c r="F68" s="50"/>
      <c r="G68" s="50"/>
      <c r="H68" s="50"/>
      <c r="I68" s="50"/>
      <c r="J68" s="29"/>
    </row>
    <row r="69" ht="13.5">
      <c r="A69" t="s">
        <v>28</v>
      </c>
    </row>
    <row r="70" ht="8.25" customHeight="1"/>
    <row r="71" spans="1:12" ht="21" customHeight="1">
      <c r="A71" s="44" t="s">
        <v>12</v>
      </c>
      <c r="B71" s="132"/>
      <c r="C71" s="132"/>
      <c r="D71" s="132"/>
      <c r="E71" s="132"/>
      <c r="F71" s="132"/>
      <c r="G71" s="132"/>
      <c r="H71" s="132"/>
      <c r="I71" s="133"/>
      <c r="J71" s="134" t="s">
        <v>79</v>
      </c>
      <c r="K71" s="135"/>
      <c r="L71" s="136"/>
    </row>
    <row r="72" spans="1:12" ht="13.5" customHeight="1">
      <c r="A72" s="104"/>
      <c r="B72" s="107" t="s">
        <v>80</v>
      </c>
      <c r="C72" s="107"/>
      <c r="D72" s="107"/>
      <c r="E72" s="107"/>
      <c r="F72" s="107"/>
      <c r="G72" s="107"/>
      <c r="H72" s="107"/>
      <c r="I72" s="108"/>
      <c r="J72" s="120" t="s">
        <v>11</v>
      </c>
      <c r="K72" s="112"/>
      <c r="L72" s="113"/>
    </row>
    <row r="73" spans="1:12" s="1" customFormat="1" ht="17.25">
      <c r="A73" s="104"/>
      <c r="B73" s="107"/>
      <c r="C73" s="107"/>
      <c r="D73" s="107"/>
      <c r="E73" s="107"/>
      <c r="F73" s="107"/>
      <c r="G73" s="107"/>
      <c r="H73" s="107"/>
      <c r="I73" s="108"/>
      <c r="J73" s="114"/>
      <c r="K73" s="115"/>
      <c r="L73" s="116"/>
    </row>
    <row r="74" spans="1:12" ht="13.5">
      <c r="A74" s="104"/>
      <c r="B74" s="107"/>
      <c r="C74" s="107"/>
      <c r="D74" s="107"/>
      <c r="E74" s="107"/>
      <c r="F74" s="107"/>
      <c r="G74" s="107"/>
      <c r="H74" s="107"/>
      <c r="I74" s="108"/>
      <c r="J74" s="121"/>
      <c r="K74" s="122"/>
      <c r="L74" s="123"/>
    </row>
    <row r="75" spans="1:12" ht="13.5" customHeight="1">
      <c r="A75" s="104"/>
      <c r="B75" s="107" t="s">
        <v>81</v>
      </c>
      <c r="C75" s="107"/>
      <c r="D75" s="107"/>
      <c r="E75" s="107"/>
      <c r="F75" s="107"/>
      <c r="G75" s="107"/>
      <c r="H75" s="107"/>
      <c r="I75" s="108"/>
      <c r="J75" s="120" t="s">
        <v>11</v>
      </c>
      <c r="K75" s="112"/>
      <c r="L75" s="113"/>
    </row>
    <row r="76" spans="1:12" ht="13.5">
      <c r="A76" s="104"/>
      <c r="B76" s="107"/>
      <c r="C76" s="107"/>
      <c r="D76" s="107"/>
      <c r="E76" s="107"/>
      <c r="F76" s="107"/>
      <c r="G76" s="107"/>
      <c r="H76" s="107"/>
      <c r="I76" s="108"/>
      <c r="J76" s="114"/>
      <c r="K76" s="115"/>
      <c r="L76" s="116"/>
    </row>
    <row r="77" spans="1:12" ht="13.5">
      <c r="A77" s="104"/>
      <c r="B77" s="107"/>
      <c r="C77" s="107"/>
      <c r="D77" s="107"/>
      <c r="E77" s="107"/>
      <c r="F77" s="107"/>
      <c r="G77" s="107"/>
      <c r="H77" s="107"/>
      <c r="I77" s="108"/>
      <c r="J77" s="121"/>
      <c r="K77" s="122"/>
      <c r="L77" s="123"/>
    </row>
    <row r="78" spans="1:12" ht="13.5" customHeight="1">
      <c r="A78" s="104"/>
      <c r="B78" s="106" t="s">
        <v>82</v>
      </c>
      <c r="C78" s="107"/>
      <c r="D78" s="107"/>
      <c r="E78" s="107"/>
      <c r="F78" s="107"/>
      <c r="G78" s="107"/>
      <c r="H78" s="107"/>
      <c r="I78" s="108"/>
      <c r="J78" s="111" t="s">
        <v>83</v>
      </c>
      <c r="K78" s="112"/>
      <c r="L78" s="113"/>
    </row>
    <row r="79" spans="1:12" ht="13.5">
      <c r="A79" s="104"/>
      <c r="B79" s="107"/>
      <c r="C79" s="107"/>
      <c r="D79" s="107"/>
      <c r="E79" s="107"/>
      <c r="F79" s="107"/>
      <c r="G79" s="107"/>
      <c r="H79" s="107"/>
      <c r="I79" s="108"/>
      <c r="J79" s="114"/>
      <c r="K79" s="115"/>
      <c r="L79" s="116"/>
    </row>
    <row r="80" spans="1:12" ht="13.5">
      <c r="A80" s="105"/>
      <c r="B80" s="109"/>
      <c r="C80" s="109"/>
      <c r="D80" s="109"/>
      <c r="E80" s="109"/>
      <c r="F80" s="109"/>
      <c r="G80" s="109"/>
      <c r="H80" s="109"/>
      <c r="I80" s="110"/>
      <c r="J80" s="117"/>
      <c r="K80" s="118"/>
      <c r="L80" s="119"/>
    </row>
    <row r="83" ht="13.5">
      <c r="A83" t="s">
        <v>84</v>
      </c>
    </row>
  </sheetData>
  <sheetProtection/>
  <mergeCells count="62">
    <mergeCell ref="A2:M2"/>
    <mergeCell ref="L4:M4"/>
    <mergeCell ref="A7:A8"/>
    <mergeCell ref="A11:B12"/>
    <mergeCell ref="C11:D12"/>
    <mergeCell ref="E11:F12"/>
    <mergeCell ref="G11:I12"/>
    <mergeCell ref="M11:M12"/>
    <mergeCell ref="A13:B13"/>
    <mergeCell ref="C13:D13"/>
    <mergeCell ref="E13:F13"/>
    <mergeCell ref="G13:I13"/>
    <mergeCell ref="A14:B14"/>
    <mergeCell ref="C14:D14"/>
    <mergeCell ref="E14:F14"/>
    <mergeCell ref="G14:I14"/>
    <mergeCell ref="A15:B15"/>
    <mergeCell ref="C15:D15"/>
    <mergeCell ref="E15:F15"/>
    <mergeCell ref="G15:I15"/>
    <mergeCell ref="B30:M30"/>
    <mergeCell ref="B31:M31"/>
    <mergeCell ref="B32:M32"/>
    <mergeCell ref="B33:M33"/>
    <mergeCell ref="B34:M34"/>
    <mergeCell ref="B35:M35"/>
    <mergeCell ref="B36:M36"/>
    <mergeCell ref="A41:L41"/>
    <mergeCell ref="A43:E44"/>
    <mergeCell ref="F43:M43"/>
    <mergeCell ref="F44:G44"/>
    <mergeCell ref="H44:I44"/>
    <mergeCell ref="J44:K44"/>
    <mergeCell ref="L44:M44"/>
    <mergeCell ref="A45:E45"/>
    <mergeCell ref="F45:G45"/>
    <mergeCell ref="H45:I45"/>
    <mergeCell ref="J45:K45"/>
    <mergeCell ref="L45:M45"/>
    <mergeCell ref="A47:L47"/>
    <mergeCell ref="A53:M53"/>
    <mergeCell ref="A60:L60"/>
    <mergeCell ref="A61:M61"/>
    <mergeCell ref="A62:B62"/>
    <mergeCell ref="C62:D62"/>
    <mergeCell ref="A63:B63"/>
    <mergeCell ref="C63:D63"/>
    <mergeCell ref="A64:B64"/>
    <mergeCell ref="C64:D64"/>
    <mergeCell ref="A65:B65"/>
    <mergeCell ref="C65:D65"/>
    <mergeCell ref="B71:I71"/>
    <mergeCell ref="J71:L71"/>
    <mergeCell ref="A78:A80"/>
    <mergeCell ref="B78:I80"/>
    <mergeCell ref="J78:L80"/>
    <mergeCell ref="A72:A74"/>
    <mergeCell ref="B72:I74"/>
    <mergeCell ref="J72:L74"/>
    <mergeCell ref="A75:A77"/>
    <mergeCell ref="B75:I77"/>
    <mergeCell ref="J75:L77"/>
  </mergeCells>
  <dataValidations count="1">
    <dataValidation type="list" allowBlank="1" showInputMessage="1" showErrorMessage="1" sqref="A72:A80 A31:A36">
      <formula1>"○"</formula1>
    </dataValidation>
  </dataValidations>
  <printOptions/>
  <pageMargins left="0.7086614173228347" right="0.7086614173228347" top="0.7874015748031497" bottom="0.7874015748031497" header="0.5118110236220472" footer="0.5118110236220472"/>
  <pageSetup fitToHeight="0" horizontalDpi="600" verticalDpi="600" orientation="landscape" paperSize="9" scale="96" r:id="rId3"/>
  <rowBreaks count="2" manualBreakCount="2">
    <brk id="27" max="12" man="1"/>
    <brk id="52" max="12"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A1:K32"/>
  <sheetViews>
    <sheetView zoomScalePageLayoutView="0" workbookViewId="0" topLeftCell="A1">
      <selection activeCell="A31" sqref="A3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201" t="s">
        <v>85</v>
      </c>
      <c r="K1" s="201"/>
    </row>
    <row r="2" spans="1:11" ht="18.75">
      <c r="A2" s="202" t="s">
        <v>19</v>
      </c>
      <c r="B2" s="202"/>
      <c r="C2" s="202"/>
      <c r="D2" s="202"/>
      <c r="E2" s="202"/>
      <c r="F2" s="202"/>
      <c r="G2" s="202"/>
      <c r="H2" s="202"/>
      <c r="I2" s="202"/>
      <c r="J2" s="202"/>
      <c r="K2" s="202"/>
    </row>
    <row r="3" spans="1:11" ht="20.25" customHeight="1">
      <c r="A3" t="s">
        <v>86</v>
      </c>
      <c r="C3" s="68" t="s">
        <v>6</v>
      </c>
      <c r="D3" s="203"/>
      <c r="E3" s="203"/>
      <c r="F3" s="29" t="s">
        <v>14</v>
      </c>
      <c r="G3" s="203"/>
      <c r="H3" s="203"/>
      <c r="I3" s="203"/>
      <c r="J3" s="203"/>
      <c r="K3" s="203"/>
    </row>
    <row r="4" spans="1:11" ht="13.5">
      <c r="A4" s="44" t="s">
        <v>40</v>
      </c>
      <c r="B4" s="15" t="s">
        <v>6</v>
      </c>
      <c r="C4" s="15" t="s">
        <v>14</v>
      </c>
      <c r="D4" s="69" t="str">
        <f>'別紙１'!B7</f>
        <v>H30.3</v>
      </c>
      <c r="E4" s="47" t="str">
        <f>'別紙１'!C7</f>
        <v>H30.4</v>
      </c>
      <c r="F4" s="47" t="str">
        <f>'別紙１'!D7</f>
        <v>H30.5</v>
      </c>
      <c r="G4" s="47" t="str">
        <f>'別紙１'!E7</f>
        <v>H30.6</v>
      </c>
      <c r="H4" s="47" t="str">
        <f>'別紙１'!F7</f>
        <v>H30.7</v>
      </c>
      <c r="I4" s="47" t="str">
        <f>'別紙１'!G7</f>
        <v>H30.8</v>
      </c>
      <c r="J4" s="70" t="s">
        <v>87</v>
      </c>
      <c r="K4" s="71" t="s">
        <v>88</v>
      </c>
    </row>
    <row r="5" spans="1:11" ht="17.25" customHeight="1">
      <c r="A5" s="182"/>
      <c r="B5" s="72"/>
      <c r="C5" s="72"/>
      <c r="D5" s="73"/>
      <c r="E5" s="72"/>
      <c r="F5" s="72"/>
      <c r="G5" s="72"/>
      <c r="H5" s="72"/>
      <c r="I5" s="74"/>
      <c r="J5" s="194" t="str">
        <f>IF(SUM(D5:I8)=0," ",SUM(D5:I8))</f>
        <v> </v>
      </c>
      <c r="K5" s="196" t="str">
        <f>IF(MAXA($J$5:$J$28)=J5,"○"," ")</f>
        <v> </v>
      </c>
    </row>
    <row r="6" spans="1:11" ht="17.25" customHeight="1">
      <c r="A6" s="182"/>
      <c r="B6" s="75"/>
      <c r="C6" s="75"/>
      <c r="D6" s="76"/>
      <c r="E6" s="75"/>
      <c r="F6" s="75"/>
      <c r="G6" s="75"/>
      <c r="H6" s="75"/>
      <c r="I6" s="77"/>
      <c r="J6" s="195"/>
      <c r="K6" s="197"/>
    </row>
    <row r="7" spans="1:11" ht="17.25" customHeight="1">
      <c r="A7" s="182"/>
      <c r="B7" s="75"/>
      <c r="C7" s="75"/>
      <c r="D7" s="76"/>
      <c r="E7" s="75"/>
      <c r="F7" s="75"/>
      <c r="G7" s="75"/>
      <c r="H7" s="75"/>
      <c r="I7" s="77"/>
      <c r="J7" s="195"/>
      <c r="K7" s="197"/>
    </row>
    <row r="8" spans="1:11" ht="17.25" customHeight="1">
      <c r="A8" s="182"/>
      <c r="B8" s="78"/>
      <c r="C8" s="78"/>
      <c r="D8" s="79"/>
      <c r="E8" s="78"/>
      <c r="F8" s="78"/>
      <c r="G8" s="78"/>
      <c r="H8" s="78"/>
      <c r="I8" s="80"/>
      <c r="J8" s="200"/>
      <c r="K8" s="197"/>
    </row>
    <row r="9" spans="1:11" ht="17.25" customHeight="1">
      <c r="A9" s="182"/>
      <c r="B9" s="72"/>
      <c r="C9" s="72"/>
      <c r="D9" s="73"/>
      <c r="E9" s="72"/>
      <c r="F9" s="72"/>
      <c r="G9" s="72"/>
      <c r="H9" s="72"/>
      <c r="I9" s="74"/>
      <c r="J9" s="194" t="str">
        <f>IF(SUM(D9:I12)=0," ",SUM(D9:I12))</f>
        <v> </v>
      </c>
      <c r="K9" s="196" t="str">
        <f>IF(MAXA($J$5:$J$28)=J9,"○"," ")</f>
        <v> </v>
      </c>
    </row>
    <row r="10" spans="1:11" ht="17.25" customHeight="1">
      <c r="A10" s="182"/>
      <c r="B10" s="75"/>
      <c r="C10" s="75"/>
      <c r="D10" s="76"/>
      <c r="E10" s="75"/>
      <c r="F10" s="75"/>
      <c r="G10" s="75"/>
      <c r="H10" s="75"/>
      <c r="I10" s="77"/>
      <c r="J10" s="195"/>
      <c r="K10" s="197"/>
    </row>
    <row r="11" spans="1:11" ht="17.25" customHeight="1">
      <c r="A11" s="182"/>
      <c r="B11" s="75"/>
      <c r="C11" s="75"/>
      <c r="D11" s="76"/>
      <c r="E11" s="75"/>
      <c r="F11" s="75"/>
      <c r="G11" s="75"/>
      <c r="H11" s="75"/>
      <c r="I11" s="77"/>
      <c r="J11" s="195"/>
      <c r="K11" s="197"/>
    </row>
    <row r="12" spans="1:11" ht="17.25" customHeight="1">
      <c r="A12" s="182"/>
      <c r="B12" s="78"/>
      <c r="C12" s="78"/>
      <c r="D12" s="79"/>
      <c r="E12" s="78"/>
      <c r="F12" s="78"/>
      <c r="G12" s="78"/>
      <c r="H12" s="78"/>
      <c r="I12" s="80"/>
      <c r="J12" s="200"/>
      <c r="K12" s="197"/>
    </row>
    <row r="13" spans="1:11" ht="17.25" customHeight="1">
      <c r="A13" s="182"/>
      <c r="B13" s="72"/>
      <c r="C13" s="72"/>
      <c r="D13" s="73"/>
      <c r="E13" s="72"/>
      <c r="F13" s="72"/>
      <c r="G13" s="72"/>
      <c r="H13" s="72"/>
      <c r="I13" s="74"/>
      <c r="J13" s="194" t="str">
        <f>IF(SUM(D13:I16)=0," ",SUM(D13:I16))</f>
        <v> </v>
      </c>
      <c r="K13" s="196" t="str">
        <f>IF(MAXA($J$5:$J$28)=J13,"○"," ")</f>
        <v> </v>
      </c>
    </row>
    <row r="14" spans="1:11" ht="17.25" customHeight="1">
      <c r="A14" s="182"/>
      <c r="B14" s="75"/>
      <c r="C14" s="75"/>
      <c r="D14" s="76"/>
      <c r="E14" s="75"/>
      <c r="F14" s="75"/>
      <c r="G14" s="75"/>
      <c r="H14" s="75"/>
      <c r="I14" s="77"/>
      <c r="J14" s="195"/>
      <c r="K14" s="197"/>
    </row>
    <row r="15" spans="1:11" ht="17.25" customHeight="1">
      <c r="A15" s="182"/>
      <c r="B15" s="75"/>
      <c r="C15" s="75"/>
      <c r="D15" s="76"/>
      <c r="E15" s="75"/>
      <c r="F15" s="75"/>
      <c r="G15" s="75"/>
      <c r="H15" s="75"/>
      <c r="I15" s="77"/>
      <c r="J15" s="195"/>
      <c r="K15" s="197"/>
    </row>
    <row r="16" spans="1:11" ht="17.25" customHeight="1">
      <c r="A16" s="182"/>
      <c r="B16" s="78"/>
      <c r="C16" s="78"/>
      <c r="D16" s="79"/>
      <c r="E16" s="78"/>
      <c r="F16" s="78"/>
      <c r="G16" s="78"/>
      <c r="H16" s="78"/>
      <c r="I16" s="80"/>
      <c r="J16" s="195"/>
      <c r="K16" s="197"/>
    </row>
    <row r="17" spans="1:11" ht="17.25" customHeight="1">
      <c r="A17" s="182"/>
      <c r="B17" s="72"/>
      <c r="C17" s="72"/>
      <c r="D17" s="73"/>
      <c r="E17" s="72"/>
      <c r="F17" s="72"/>
      <c r="G17" s="72"/>
      <c r="H17" s="72"/>
      <c r="I17" s="74"/>
      <c r="J17" s="194" t="str">
        <f>IF(SUM(D17:I20)=0," ",SUM(D17:I20))</f>
        <v> </v>
      </c>
      <c r="K17" s="196" t="str">
        <f>IF(MAXA($J$5:$J$28)=J17,"○"," ")</f>
        <v> </v>
      </c>
    </row>
    <row r="18" spans="1:11" ht="17.25" customHeight="1">
      <c r="A18" s="182"/>
      <c r="B18" s="75"/>
      <c r="C18" s="75"/>
      <c r="D18" s="76"/>
      <c r="E18" s="75"/>
      <c r="F18" s="75"/>
      <c r="G18" s="75"/>
      <c r="H18" s="75"/>
      <c r="I18" s="77"/>
      <c r="J18" s="195"/>
      <c r="K18" s="197"/>
    </row>
    <row r="19" spans="1:11" ht="17.25" customHeight="1">
      <c r="A19" s="182"/>
      <c r="B19" s="75"/>
      <c r="C19" s="75"/>
      <c r="D19" s="76"/>
      <c r="E19" s="75"/>
      <c r="F19" s="75"/>
      <c r="G19" s="75"/>
      <c r="H19" s="75"/>
      <c r="I19" s="77"/>
      <c r="J19" s="195"/>
      <c r="K19" s="197"/>
    </row>
    <row r="20" spans="1:11" ht="17.25" customHeight="1">
      <c r="A20" s="182"/>
      <c r="B20" s="78"/>
      <c r="C20" s="78"/>
      <c r="D20" s="79"/>
      <c r="E20" s="78"/>
      <c r="F20" s="78"/>
      <c r="G20" s="78"/>
      <c r="H20" s="78"/>
      <c r="I20" s="80"/>
      <c r="J20" s="195"/>
      <c r="K20" s="197"/>
    </row>
    <row r="21" spans="1:11" ht="17.25" customHeight="1">
      <c r="A21" s="182"/>
      <c r="B21" s="72"/>
      <c r="C21" s="72"/>
      <c r="D21" s="73"/>
      <c r="E21" s="72"/>
      <c r="F21" s="72"/>
      <c r="G21" s="72"/>
      <c r="H21" s="72"/>
      <c r="I21" s="74"/>
      <c r="J21" s="194" t="str">
        <f>IF(SUM(D21:I24)=0," ",SUM(D21:I24))</f>
        <v> </v>
      </c>
      <c r="K21" s="196" t="str">
        <f>IF(MAXA($J$5:$J$28)=J21,"○"," ")</f>
        <v> </v>
      </c>
    </row>
    <row r="22" spans="1:11" ht="17.25" customHeight="1">
      <c r="A22" s="182"/>
      <c r="B22" s="75"/>
      <c r="C22" s="75"/>
      <c r="D22" s="76"/>
      <c r="E22" s="75"/>
      <c r="F22" s="75"/>
      <c r="G22" s="75"/>
      <c r="H22" s="75"/>
      <c r="I22" s="77"/>
      <c r="J22" s="195"/>
      <c r="K22" s="197"/>
    </row>
    <row r="23" spans="1:11" ht="17.25" customHeight="1">
      <c r="A23" s="182"/>
      <c r="B23" s="75"/>
      <c r="C23" s="75"/>
      <c r="D23" s="76"/>
      <c r="E23" s="75"/>
      <c r="F23" s="75"/>
      <c r="G23" s="75"/>
      <c r="H23" s="75"/>
      <c r="I23" s="77"/>
      <c r="J23" s="195"/>
      <c r="K23" s="197"/>
    </row>
    <row r="24" spans="1:11" ht="17.25" customHeight="1">
      <c r="A24" s="182"/>
      <c r="B24" s="78"/>
      <c r="C24" s="78"/>
      <c r="D24" s="79"/>
      <c r="E24" s="78"/>
      <c r="F24" s="78"/>
      <c r="G24" s="78"/>
      <c r="H24" s="78"/>
      <c r="I24" s="80"/>
      <c r="J24" s="195"/>
      <c r="K24" s="197"/>
    </row>
    <row r="25" spans="1:11" ht="17.25" customHeight="1">
      <c r="A25" s="182"/>
      <c r="B25" s="72"/>
      <c r="C25" s="72"/>
      <c r="D25" s="73"/>
      <c r="E25" s="72"/>
      <c r="F25" s="72"/>
      <c r="G25" s="72"/>
      <c r="H25" s="72"/>
      <c r="I25" s="74"/>
      <c r="J25" s="194" t="str">
        <f>IF(SUM(D25:I28)=0," ",SUM(D25:I28))</f>
        <v> </v>
      </c>
      <c r="K25" s="196" t="str">
        <f>IF(MAXA($J$5:$J$28)=J25,"○"," ")</f>
        <v> </v>
      </c>
    </row>
    <row r="26" spans="1:11" ht="17.25" customHeight="1">
      <c r="A26" s="182"/>
      <c r="B26" s="75"/>
      <c r="C26" s="75"/>
      <c r="D26" s="76"/>
      <c r="E26" s="75"/>
      <c r="F26" s="75"/>
      <c r="G26" s="75"/>
      <c r="H26" s="75"/>
      <c r="I26" s="77"/>
      <c r="J26" s="195"/>
      <c r="K26" s="197"/>
    </row>
    <row r="27" spans="1:11" ht="17.25" customHeight="1">
      <c r="A27" s="182"/>
      <c r="B27" s="75"/>
      <c r="C27" s="75"/>
      <c r="D27" s="76"/>
      <c r="E27" s="75"/>
      <c r="F27" s="75"/>
      <c r="G27" s="75"/>
      <c r="H27" s="75"/>
      <c r="I27" s="77"/>
      <c r="J27" s="195"/>
      <c r="K27" s="197"/>
    </row>
    <row r="28" spans="1:11" ht="17.25" customHeight="1">
      <c r="A28" s="193"/>
      <c r="B28" s="81"/>
      <c r="C28" s="81"/>
      <c r="D28" s="82"/>
      <c r="E28" s="81"/>
      <c r="F28" s="81"/>
      <c r="G28" s="81"/>
      <c r="H28" s="81"/>
      <c r="I28" s="83"/>
      <c r="J28" s="195"/>
      <c r="K28" s="197"/>
    </row>
    <row r="29" spans="1:11" ht="18.75" customHeight="1">
      <c r="A29" s="198" t="s">
        <v>2</v>
      </c>
      <c r="B29" s="199"/>
      <c r="C29" s="199"/>
      <c r="D29" s="84" t="str">
        <f aca="true" t="shared" si="0" ref="D29:J29">IF(SUM(D5:D28)=0," ",SUM(D5:D28))</f>
        <v> </v>
      </c>
      <c r="E29" s="84" t="str">
        <f t="shared" si="0"/>
        <v> </v>
      </c>
      <c r="F29" s="84" t="str">
        <f t="shared" si="0"/>
        <v> </v>
      </c>
      <c r="G29" s="84" t="str">
        <f t="shared" si="0"/>
        <v> </v>
      </c>
      <c r="H29" s="84" t="str">
        <f t="shared" si="0"/>
        <v> </v>
      </c>
      <c r="I29" s="85" t="str">
        <f t="shared" si="0"/>
        <v> </v>
      </c>
      <c r="J29" s="86" t="str">
        <f t="shared" si="0"/>
        <v> </v>
      </c>
      <c r="K29" s="87" t="s">
        <v>13</v>
      </c>
    </row>
    <row r="30" ht="13.5">
      <c r="A30" t="s">
        <v>89</v>
      </c>
    </row>
    <row r="31" ht="13.5">
      <c r="A31" t="s">
        <v>90</v>
      </c>
    </row>
    <row r="32" ht="13.5">
      <c r="A32" s="88"/>
    </row>
  </sheetData>
  <sheetProtection insertColumns="0" insertRows="0"/>
  <mergeCells count="23">
    <mergeCell ref="J1:K1"/>
    <mergeCell ref="A2:K2"/>
    <mergeCell ref="D3:E3"/>
    <mergeCell ref="G3:K3"/>
    <mergeCell ref="A5:A8"/>
    <mergeCell ref="J5:J8"/>
    <mergeCell ref="K5:K8"/>
    <mergeCell ref="A9:A12"/>
    <mergeCell ref="J9:J12"/>
    <mergeCell ref="K9:K12"/>
    <mergeCell ref="A13:A16"/>
    <mergeCell ref="J13:J16"/>
    <mergeCell ref="K13:K16"/>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3"/>
  </sheetPr>
  <dimension ref="A1:K31"/>
  <sheetViews>
    <sheetView zoomScalePageLayoutView="0" workbookViewId="0" topLeftCell="A1">
      <selection activeCell="A31" sqref="A3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201" t="s">
        <v>85</v>
      </c>
      <c r="K1" s="201"/>
    </row>
    <row r="2" spans="1:11" ht="18.75">
      <c r="A2" s="202" t="s">
        <v>19</v>
      </c>
      <c r="B2" s="202"/>
      <c r="C2" s="202"/>
      <c r="D2" s="202"/>
      <c r="E2" s="202"/>
      <c r="F2" s="202"/>
      <c r="G2" s="202"/>
      <c r="H2" s="202"/>
      <c r="I2" s="202"/>
      <c r="J2" s="202"/>
      <c r="K2" s="202"/>
    </row>
    <row r="3" spans="1:11" ht="20.25" customHeight="1">
      <c r="A3" t="s">
        <v>66</v>
      </c>
      <c r="C3" s="68" t="s">
        <v>6</v>
      </c>
      <c r="D3" s="203"/>
      <c r="E3" s="203"/>
      <c r="F3" s="29" t="s">
        <v>14</v>
      </c>
      <c r="G3" s="203"/>
      <c r="H3" s="203"/>
      <c r="I3" s="203"/>
      <c r="J3" s="203"/>
      <c r="K3" s="203"/>
    </row>
    <row r="4" spans="1:11" ht="13.5">
      <c r="A4" s="44" t="s">
        <v>40</v>
      </c>
      <c r="B4" s="15" t="s">
        <v>6</v>
      </c>
      <c r="C4" s="15" t="s">
        <v>14</v>
      </c>
      <c r="D4" s="69" t="str">
        <f>'別紙１'!B7</f>
        <v>H30.3</v>
      </c>
      <c r="E4" s="47" t="str">
        <f>'別紙１'!C7</f>
        <v>H30.4</v>
      </c>
      <c r="F4" s="47" t="str">
        <f>'別紙１'!D7</f>
        <v>H30.5</v>
      </c>
      <c r="G4" s="47" t="str">
        <f>'別紙１'!E7</f>
        <v>H30.6</v>
      </c>
      <c r="H4" s="47" t="str">
        <f>'別紙１'!F7</f>
        <v>H30.7</v>
      </c>
      <c r="I4" s="47" t="str">
        <f>'別紙１'!G7</f>
        <v>H30.8</v>
      </c>
      <c r="J4" s="70" t="s">
        <v>87</v>
      </c>
      <c r="K4" s="71" t="s">
        <v>88</v>
      </c>
    </row>
    <row r="5" spans="1:11" ht="17.25" customHeight="1">
      <c r="A5" s="182"/>
      <c r="B5" s="72"/>
      <c r="C5" s="72"/>
      <c r="D5" s="73"/>
      <c r="E5" s="72"/>
      <c r="F5" s="72"/>
      <c r="G5" s="72"/>
      <c r="H5" s="72"/>
      <c r="I5" s="74"/>
      <c r="J5" s="194" t="str">
        <f>IF(SUM(D5:I8)=0," ",SUM(D5:I8))</f>
        <v> </v>
      </c>
      <c r="K5" s="196" t="str">
        <f>IF(MAXA($J$5:$J$28)=J5,"○"," ")</f>
        <v> </v>
      </c>
    </row>
    <row r="6" spans="1:11" ht="17.25" customHeight="1">
      <c r="A6" s="182"/>
      <c r="B6" s="75"/>
      <c r="C6" s="75"/>
      <c r="D6" s="76"/>
      <c r="E6" s="75"/>
      <c r="F6" s="75"/>
      <c r="G6" s="75"/>
      <c r="H6" s="75"/>
      <c r="I6" s="77"/>
      <c r="J6" s="195"/>
      <c r="K6" s="197"/>
    </row>
    <row r="7" spans="1:11" ht="17.25" customHeight="1">
      <c r="A7" s="182"/>
      <c r="B7" s="75"/>
      <c r="C7" s="75"/>
      <c r="D7" s="76"/>
      <c r="E7" s="75"/>
      <c r="F7" s="75"/>
      <c r="G7" s="75"/>
      <c r="H7" s="75"/>
      <c r="I7" s="77"/>
      <c r="J7" s="195"/>
      <c r="K7" s="197"/>
    </row>
    <row r="8" spans="1:11" ht="17.25" customHeight="1">
      <c r="A8" s="182"/>
      <c r="B8" s="78"/>
      <c r="C8" s="78"/>
      <c r="D8" s="79"/>
      <c r="E8" s="78"/>
      <c r="F8" s="78"/>
      <c r="G8" s="78"/>
      <c r="H8" s="78"/>
      <c r="I8" s="80"/>
      <c r="J8" s="200"/>
      <c r="K8" s="197"/>
    </row>
    <row r="9" spans="1:11" ht="17.25" customHeight="1">
      <c r="A9" s="182"/>
      <c r="B9" s="72"/>
      <c r="C9" s="72"/>
      <c r="D9" s="73"/>
      <c r="E9" s="72"/>
      <c r="F9" s="72"/>
      <c r="G9" s="72"/>
      <c r="H9" s="72"/>
      <c r="I9" s="74"/>
      <c r="J9" s="194" t="str">
        <f>IF(SUM(D9:I12)=0," ",SUM(D9:I12))</f>
        <v> </v>
      </c>
      <c r="K9" s="196" t="str">
        <f>IF(MAXA($J$5:$J$28)=J9,"○"," ")</f>
        <v> </v>
      </c>
    </row>
    <row r="10" spans="1:11" ht="17.25" customHeight="1">
      <c r="A10" s="182"/>
      <c r="B10" s="75"/>
      <c r="C10" s="75"/>
      <c r="D10" s="76"/>
      <c r="E10" s="75"/>
      <c r="F10" s="75"/>
      <c r="G10" s="75"/>
      <c r="H10" s="75"/>
      <c r="I10" s="77"/>
      <c r="J10" s="195"/>
      <c r="K10" s="197"/>
    </row>
    <row r="11" spans="1:11" ht="17.25" customHeight="1">
      <c r="A11" s="182"/>
      <c r="B11" s="75"/>
      <c r="C11" s="75"/>
      <c r="D11" s="76"/>
      <c r="E11" s="75"/>
      <c r="F11" s="75"/>
      <c r="G11" s="75"/>
      <c r="H11" s="75"/>
      <c r="I11" s="77"/>
      <c r="J11" s="195"/>
      <c r="K11" s="197"/>
    </row>
    <row r="12" spans="1:11" ht="17.25" customHeight="1">
      <c r="A12" s="182"/>
      <c r="B12" s="78"/>
      <c r="C12" s="78"/>
      <c r="D12" s="79"/>
      <c r="E12" s="78"/>
      <c r="F12" s="78"/>
      <c r="G12" s="78"/>
      <c r="H12" s="78"/>
      <c r="I12" s="80"/>
      <c r="J12" s="200"/>
      <c r="K12" s="197"/>
    </row>
    <row r="13" spans="1:11" ht="17.25" customHeight="1">
      <c r="A13" s="182"/>
      <c r="B13" s="72"/>
      <c r="C13" s="72"/>
      <c r="D13" s="73"/>
      <c r="E13" s="72"/>
      <c r="F13" s="72"/>
      <c r="G13" s="72"/>
      <c r="H13" s="72"/>
      <c r="I13" s="74"/>
      <c r="J13" s="194" t="str">
        <f>IF(SUM(D13:I16)=0," ",SUM(D13:I16))</f>
        <v> </v>
      </c>
      <c r="K13" s="196" t="str">
        <f>IF(MAXA($J$5:$J$28)=J13,"○"," ")</f>
        <v> </v>
      </c>
    </row>
    <row r="14" spans="1:11" ht="17.25" customHeight="1">
      <c r="A14" s="182"/>
      <c r="B14" s="75"/>
      <c r="C14" s="75"/>
      <c r="D14" s="76"/>
      <c r="E14" s="75"/>
      <c r="F14" s="75"/>
      <c r="G14" s="75"/>
      <c r="H14" s="75"/>
      <c r="I14" s="77"/>
      <c r="J14" s="195"/>
      <c r="K14" s="197"/>
    </row>
    <row r="15" spans="1:11" ht="17.25" customHeight="1">
      <c r="A15" s="182"/>
      <c r="B15" s="75"/>
      <c r="C15" s="75"/>
      <c r="D15" s="76"/>
      <c r="E15" s="75"/>
      <c r="F15" s="75"/>
      <c r="G15" s="75"/>
      <c r="H15" s="75"/>
      <c r="I15" s="77"/>
      <c r="J15" s="195"/>
      <c r="K15" s="197"/>
    </row>
    <row r="16" spans="1:11" ht="17.25" customHeight="1">
      <c r="A16" s="182"/>
      <c r="B16" s="78"/>
      <c r="C16" s="78"/>
      <c r="D16" s="79"/>
      <c r="E16" s="78"/>
      <c r="F16" s="78"/>
      <c r="G16" s="78"/>
      <c r="H16" s="78"/>
      <c r="I16" s="80"/>
      <c r="J16" s="195"/>
      <c r="K16" s="197"/>
    </row>
    <row r="17" spans="1:11" ht="17.25" customHeight="1">
      <c r="A17" s="182"/>
      <c r="B17" s="72"/>
      <c r="C17" s="72"/>
      <c r="D17" s="73"/>
      <c r="E17" s="72"/>
      <c r="F17" s="72"/>
      <c r="G17" s="72"/>
      <c r="H17" s="72"/>
      <c r="I17" s="74"/>
      <c r="J17" s="194" t="str">
        <f>IF(SUM(D17:I20)=0," ",SUM(D17:I20))</f>
        <v> </v>
      </c>
      <c r="K17" s="196" t="str">
        <f>IF(MAXA($J$5:$J$28)=J17,"○"," ")</f>
        <v> </v>
      </c>
    </row>
    <row r="18" spans="1:11" ht="17.25" customHeight="1">
      <c r="A18" s="182"/>
      <c r="B18" s="75"/>
      <c r="C18" s="75"/>
      <c r="D18" s="76"/>
      <c r="E18" s="75"/>
      <c r="F18" s="75"/>
      <c r="G18" s="75"/>
      <c r="H18" s="75"/>
      <c r="I18" s="77"/>
      <c r="J18" s="195"/>
      <c r="K18" s="197"/>
    </row>
    <row r="19" spans="1:11" ht="17.25" customHeight="1">
      <c r="A19" s="182"/>
      <c r="B19" s="75"/>
      <c r="C19" s="75"/>
      <c r="D19" s="76"/>
      <c r="E19" s="75"/>
      <c r="F19" s="75"/>
      <c r="G19" s="75"/>
      <c r="H19" s="75"/>
      <c r="I19" s="77"/>
      <c r="J19" s="195"/>
      <c r="K19" s="197"/>
    </row>
    <row r="20" spans="1:11" ht="17.25" customHeight="1">
      <c r="A20" s="182"/>
      <c r="B20" s="78"/>
      <c r="C20" s="78"/>
      <c r="D20" s="79"/>
      <c r="E20" s="78"/>
      <c r="F20" s="78"/>
      <c r="G20" s="78"/>
      <c r="H20" s="78"/>
      <c r="I20" s="80"/>
      <c r="J20" s="195"/>
      <c r="K20" s="197"/>
    </row>
    <row r="21" spans="1:11" ht="17.25" customHeight="1">
      <c r="A21" s="182"/>
      <c r="B21" s="72"/>
      <c r="C21" s="72"/>
      <c r="D21" s="73"/>
      <c r="E21" s="72"/>
      <c r="F21" s="72"/>
      <c r="G21" s="72"/>
      <c r="H21" s="72"/>
      <c r="I21" s="74"/>
      <c r="J21" s="194" t="str">
        <f>IF(SUM(D21:I24)=0," ",SUM(D21:I24))</f>
        <v> </v>
      </c>
      <c r="K21" s="196" t="str">
        <f>IF(MAXA($J$5:$J$28)=J21,"○"," ")</f>
        <v> </v>
      </c>
    </row>
    <row r="22" spans="1:11" ht="17.25" customHeight="1">
      <c r="A22" s="182"/>
      <c r="B22" s="75"/>
      <c r="C22" s="75"/>
      <c r="D22" s="76"/>
      <c r="E22" s="75"/>
      <c r="F22" s="75"/>
      <c r="G22" s="75"/>
      <c r="H22" s="75"/>
      <c r="I22" s="77"/>
      <c r="J22" s="195"/>
      <c r="K22" s="197"/>
    </row>
    <row r="23" spans="1:11" ht="17.25" customHeight="1">
      <c r="A23" s="182"/>
      <c r="B23" s="75"/>
      <c r="C23" s="75"/>
      <c r="D23" s="76"/>
      <c r="E23" s="75"/>
      <c r="F23" s="75"/>
      <c r="G23" s="75"/>
      <c r="H23" s="75"/>
      <c r="I23" s="77"/>
      <c r="J23" s="195"/>
      <c r="K23" s="197"/>
    </row>
    <row r="24" spans="1:11" ht="17.25" customHeight="1">
      <c r="A24" s="182"/>
      <c r="B24" s="78"/>
      <c r="C24" s="78"/>
      <c r="D24" s="79"/>
      <c r="E24" s="78"/>
      <c r="F24" s="78"/>
      <c r="G24" s="78"/>
      <c r="H24" s="78"/>
      <c r="I24" s="80"/>
      <c r="J24" s="195"/>
      <c r="K24" s="197"/>
    </row>
    <row r="25" spans="1:11" ht="17.25" customHeight="1">
      <c r="A25" s="182"/>
      <c r="B25" s="72"/>
      <c r="C25" s="72"/>
      <c r="D25" s="73"/>
      <c r="E25" s="72"/>
      <c r="F25" s="72"/>
      <c r="G25" s="72"/>
      <c r="H25" s="72"/>
      <c r="I25" s="74"/>
      <c r="J25" s="194" t="str">
        <f>IF(SUM(D25:I28)=0," ",SUM(D25:I28))</f>
        <v> </v>
      </c>
      <c r="K25" s="196" t="str">
        <f>IF(MAXA($J$5:$J$28)=J25,"○"," ")</f>
        <v> </v>
      </c>
    </row>
    <row r="26" spans="1:11" ht="17.25" customHeight="1">
      <c r="A26" s="182"/>
      <c r="B26" s="75"/>
      <c r="C26" s="75"/>
      <c r="D26" s="76"/>
      <c r="E26" s="75"/>
      <c r="F26" s="75"/>
      <c r="G26" s="75"/>
      <c r="H26" s="75"/>
      <c r="I26" s="77"/>
      <c r="J26" s="195"/>
      <c r="K26" s="197"/>
    </row>
    <row r="27" spans="1:11" ht="17.25" customHeight="1">
      <c r="A27" s="182"/>
      <c r="B27" s="75"/>
      <c r="C27" s="75"/>
      <c r="D27" s="76"/>
      <c r="E27" s="75"/>
      <c r="F27" s="75"/>
      <c r="G27" s="75"/>
      <c r="H27" s="75"/>
      <c r="I27" s="77"/>
      <c r="J27" s="195"/>
      <c r="K27" s="197"/>
    </row>
    <row r="28" spans="1:11" ht="17.25" customHeight="1">
      <c r="A28" s="193"/>
      <c r="B28" s="81"/>
      <c r="C28" s="81"/>
      <c r="D28" s="82"/>
      <c r="E28" s="81"/>
      <c r="F28" s="81"/>
      <c r="G28" s="81"/>
      <c r="H28" s="81"/>
      <c r="I28" s="83"/>
      <c r="J28" s="195"/>
      <c r="K28" s="197"/>
    </row>
    <row r="29" spans="1:11" ht="18.75" customHeight="1">
      <c r="A29" s="198" t="s">
        <v>55</v>
      </c>
      <c r="B29" s="199"/>
      <c r="C29" s="199"/>
      <c r="D29" s="84" t="str">
        <f aca="true" t="shared" si="0" ref="D29:J29">IF(SUM(D5:D28)=0," ",SUM(D5:D28))</f>
        <v> </v>
      </c>
      <c r="E29" s="84" t="str">
        <f t="shared" si="0"/>
        <v> </v>
      </c>
      <c r="F29" s="84" t="str">
        <f t="shared" si="0"/>
        <v> </v>
      </c>
      <c r="G29" s="84" t="str">
        <f t="shared" si="0"/>
        <v> </v>
      </c>
      <c r="H29" s="84" t="str">
        <f t="shared" si="0"/>
        <v> </v>
      </c>
      <c r="I29" s="85" t="str">
        <f t="shared" si="0"/>
        <v> </v>
      </c>
      <c r="J29" s="86" t="str">
        <f t="shared" si="0"/>
        <v> </v>
      </c>
      <c r="K29" s="87" t="s">
        <v>13</v>
      </c>
    </row>
    <row r="30" ht="13.5">
      <c r="A30" t="s">
        <v>89</v>
      </c>
    </row>
    <row r="31" ht="13.5">
      <c r="A31" t="s">
        <v>90</v>
      </c>
    </row>
  </sheetData>
  <sheetProtection insertColumns="0" insertRows="0"/>
  <mergeCells count="23">
    <mergeCell ref="J1:K1"/>
    <mergeCell ref="A2:K2"/>
    <mergeCell ref="D3:E3"/>
    <mergeCell ref="G3:K3"/>
    <mergeCell ref="A5:A8"/>
    <mergeCell ref="J5:J8"/>
    <mergeCell ref="K5:K8"/>
    <mergeCell ref="A9:A12"/>
    <mergeCell ref="J9:J12"/>
    <mergeCell ref="K9:K12"/>
    <mergeCell ref="A13:A16"/>
    <mergeCell ref="J13:J16"/>
    <mergeCell ref="K13:K16"/>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K31"/>
  <sheetViews>
    <sheetView zoomScalePageLayoutView="0" workbookViewId="0" topLeftCell="A1">
      <selection activeCell="A31" sqref="A3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201" t="s">
        <v>85</v>
      </c>
      <c r="K1" s="201"/>
    </row>
    <row r="2" spans="1:11" ht="18.75">
      <c r="A2" s="202" t="s">
        <v>19</v>
      </c>
      <c r="B2" s="202"/>
      <c r="C2" s="202"/>
      <c r="D2" s="202"/>
      <c r="E2" s="202"/>
      <c r="F2" s="202"/>
      <c r="G2" s="202"/>
      <c r="H2" s="202"/>
      <c r="I2" s="202"/>
      <c r="J2" s="202"/>
      <c r="K2" s="202"/>
    </row>
    <row r="3" spans="1:11" ht="20.25" customHeight="1">
      <c r="A3" t="s">
        <v>92</v>
      </c>
      <c r="C3" s="68" t="s">
        <v>6</v>
      </c>
      <c r="D3" s="203"/>
      <c r="E3" s="203"/>
      <c r="F3" s="29" t="s">
        <v>14</v>
      </c>
      <c r="G3" s="203"/>
      <c r="H3" s="203"/>
      <c r="I3" s="203"/>
      <c r="J3" s="203"/>
      <c r="K3" s="203"/>
    </row>
    <row r="4" spans="1:11" ht="13.5">
      <c r="A4" s="44" t="s">
        <v>40</v>
      </c>
      <c r="B4" s="15" t="s">
        <v>6</v>
      </c>
      <c r="C4" s="15" t="s">
        <v>14</v>
      </c>
      <c r="D4" s="69" t="str">
        <f>'別紙１'!B7</f>
        <v>H30.3</v>
      </c>
      <c r="E4" s="47" t="str">
        <f>'別紙１'!C7</f>
        <v>H30.4</v>
      </c>
      <c r="F4" s="47" t="str">
        <f>'別紙１'!D7</f>
        <v>H30.5</v>
      </c>
      <c r="G4" s="47" t="str">
        <f>'別紙１'!E7</f>
        <v>H30.6</v>
      </c>
      <c r="H4" s="47" t="str">
        <f>'別紙１'!F7</f>
        <v>H30.7</v>
      </c>
      <c r="I4" s="47" t="str">
        <f>'別紙１'!G7</f>
        <v>H30.8</v>
      </c>
      <c r="J4" s="70" t="s">
        <v>87</v>
      </c>
      <c r="K4" s="71" t="s">
        <v>88</v>
      </c>
    </row>
    <row r="5" spans="1:11" ht="17.25" customHeight="1">
      <c r="A5" s="182"/>
      <c r="B5" s="72"/>
      <c r="C5" s="72"/>
      <c r="D5" s="73"/>
      <c r="E5" s="72"/>
      <c r="F5" s="72"/>
      <c r="G5" s="72"/>
      <c r="H5" s="72"/>
      <c r="I5" s="74"/>
      <c r="J5" s="194" t="str">
        <f>IF(SUM(D5:I8)=0," ",SUM(D5:I8))</f>
        <v> </v>
      </c>
      <c r="K5" s="196" t="str">
        <f>IF(MAXA($J$5:$J$28)=J5,"○"," ")</f>
        <v> </v>
      </c>
    </row>
    <row r="6" spans="1:11" ht="17.25" customHeight="1">
      <c r="A6" s="182"/>
      <c r="B6" s="75"/>
      <c r="C6" s="75"/>
      <c r="D6" s="76"/>
      <c r="E6" s="75"/>
      <c r="F6" s="75"/>
      <c r="G6" s="75"/>
      <c r="H6" s="75"/>
      <c r="I6" s="77"/>
      <c r="J6" s="195"/>
      <c r="K6" s="197"/>
    </row>
    <row r="7" spans="1:11" ht="17.25" customHeight="1">
      <c r="A7" s="182"/>
      <c r="B7" s="75"/>
      <c r="C7" s="75"/>
      <c r="D7" s="76"/>
      <c r="E7" s="75"/>
      <c r="F7" s="75"/>
      <c r="G7" s="75"/>
      <c r="H7" s="75"/>
      <c r="I7" s="77"/>
      <c r="J7" s="195"/>
      <c r="K7" s="197"/>
    </row>
    <row r="8" spans="1:11" ht="17.25" customHeight="1">
      <c r="A8" s="182"/>
      <c r="B8" s="78"/>
      <c r="C8" s="78"/>
      <c r="D8" s="79"/>
      <c r="E8" s="78"/>
      <c r="F8" s="78"/>
      <c r="G8" s="78"/>
      <c r="H8" s="78"/>
      <c r="I8" s="80"/>
      <c r="J8" s="200"/>
      <c r="K8" s="197"/>
    </row>
    <row r="9" spans="1:11" ht="17.25" customHeight="1">
      <c r="A9" s="182"/>
      <c r="B9" s="72"/>
      <c r="C9" s="72"/>
      <c r="D9" s="73"/>
      <c r="E9" s="72"/>
      <c r="F9" s="72"/>
      <c r="G9" s="72"/>
      <c r="H9" s="72"/>
      <c r="I9" s="74"/>
      <c r="J9" s="194" t="str">
        <f>IF(SUM(D9:I12)=0," ",SUM(D9:I12))</f>
        <v> </v>
      </c>
      <c r="K9" s="196" t="str">
        <f>IF(MAXA($J$5:$J$28)=J9,"○"," ")</f>
        <v> </v>
      </c>
    </row>
    <row r="10" spans="1:11" ht="17.25" customHeight="1">
      <c r="A10" s="182"/>
      <c r="B10" s="75"/>
      <c r="C10" s="75"/>
      <c r="D10" s="76"/>
      <c r="E10" s="75"/>
      <c r="F10" s="75"/>
      <c r="G10" s="75"/>
      <c r="H10" s="75"/>
      <c r="I10" s="77"/>
      <c r="J10" s="195"/>
      <c r="K10" s="197"/>
    </row>
    <row r="11" spans="1:11" ht="17.25" customHeight="1">
      <c r="A11" s="182"/>
      <c r="B11" s="75"/>
      <c r="C11" s="75"/>
      <c r="D11" s="76"/>
      <c r="E11" s="75"/>
      <c r="F11" s="75"/>
      <c r="G11" s="75"/>
      <c r="H11" s="75"/>
      <c r="I11" s="77"/>
      <c r="J11" s="195"/>
      <c r="K11" s="197"/>
    </row>
    <row r="12" spans="1:11" ht="17.25" customHeight="1">
      <c r="A12" s="182"/>
      <c r="B12" s="78"/>
      <c r="C12" s="78"/>
      <c r="D12" s="79"/>
      <c r="E12" s="78"/>
      <c r="F12" s="78"/>
      <c r="G12" s="78"/>
      <c r="H12" s="78"/>
      <c r="I12" s="80"/>
      <c r="J12" s="200"/>
      <c r="K12" s="197"/>
    </row>
    <row r="13" spans="1:11" ht="17.25" customHeight="1">
      <c r="A13" s="182"/>
      <c r="B13" s="72"/>
      <c r="C13" s="72"/>
      <c r="D13" s="73"/>
      <c r="E13" s="72"/>
      <c r="F13" s="72"/>
      <c r="G13" s="72"/>
      <c r="H13" s="72"/>
      <c r="I13" s="74"/>
      <c r="J13" s="194" t="str">
        <f>IF(SUM(D13:I16)=0," ",SUM(D13:I16))</f>
        <v> </v>
      </c>
      <c r="K13" s="196" t="str">
        <f>IF(MAXA($J$5:$J$28)=J13,"○"," ")</f>
        <v> </v>
      </c>
    </row>
    <row r="14" spans="1:11" ht="17.25" customHeight="1">
      <c r="A14" s="182"/>
      <c r="B14" s="75"/>
      <c r="C14" s="75"/>
      <c r="D14" s="76"/>
      <c r="E14" s="75"/>
      <c r="F14" s="75"/>
      <c r="G14" s="75"/>
      <c r="H14" s="75"/>
      <c r="I14" s="77"/>
      <c r="J14" s="195"/>
      <c r="K14" s="197"/>
    </row>
    <row r="15" spans="1:11" ht="17.25" customHeight="1">
      <c r="A15" s="182"/>
      <c r="B15" s="75"/>
      <c r="C15" s="75"/>
      <c r="D15" s="76"/>
      <c r="E15" s="75"/>
      <c r="F15" s="75"/>
      <c r="G15" s="75"/>
      <c r="H15" s="75"/>
      <c r="I15" s="77"/>
      <c r="J15" s="195"/>
      <c r="K15" s="197"/>
    </row>
    <row r="16" spans="1:11" ht="17.25" customHeight="1">
      <c r="A16" s="182"/>
      <c r="B16" s="78"/>
      <c r="C16" s="78"/>
      <c r="D16" s="79"/>
      <c r="E16" s="78"/>
      <c r="F16" s="78"/>
      <c r="G16" s="78"/>
      <c r="H16" s="78"/>
      <c r="I16" s="80"/>
      <c r="J16" s="195"/>
      <c r="K16" s="197"/>
    </row>
    <row r="17" spans="1:11" ht="17.25" customHeight="1">
      <c r="A17" s="182"/>
      <c r="B17" s="72"/>
      <c r="C17" s="72"/>
      <c r="D17" s="73"/>
      <c r="E17" s="72"/>
      <c r="F17" s="72"/>
      <c r="G17" s="72"/>
      <c r="H17" s="72"/>
      <c r="I17" s="74"/>
      <c r="J17" s="194" t="str">
        <f>IF(SUM(D17:I20)=0," ",SUM(D17:I20))</f>
        <v> </v>
      </c>
      <c r="K17" s="196" t="str">
        <f>IF(MAXA($J$5:$J$28)=J17,"○"," ")</f>
        <v> </v>
      </c>
    </row>
    <row r="18" spans="1:11" ht="17.25" customHeight="1">
      <c r="A18" s="182"/>
      <c r="B18" s="75"/>
      <c r="C18" s="75"/>
      <c r="D18" s="76"/>
      <c r="E18" s="75"/>
      <c r="F18" s="75"/>
      <c r="G18" s="75"/>
      <c r="H18" s="75"/>
      <c r="I18" s="77"/>
      <c r="J18" s="195"/>
      <c r="K18" s="197"/>
    </row>
    <row r="19" spans="1:11" ht="17.25" customHeight="1">
      <c r="A19" s="182"/>
      <c r="B19" s="75"/>
      <c r="C19" s="75"/>
      <c r="D19" s="76"/>
      <c r="E19" s="75"/>
      <c r="F19" s="75"/>
      <c r="G19" s="75"/>
      <c r="H19" s="75"/>
      <c r="I19" s="77"/>
      <c r="J19" s="195"/>
      <c r="K19" s="197"/>
    </row>
    <row r="20" spans="1:11" ht="17.25" customHeight="1">
      <c r="A20" s="182"/>
      <c r="B20" s="78"/>
      <c r="C20" s="78"/>
      <c r="D20" s="79"/>
      <c r="E20" s="78"/>
      <c r="F20" s="78"/>
      <c r="G20" s="78"/>
      <c r="H20" s="78"/>
      <c r="I20" s="80"/>
      <c r="J20" s="195"/>
      <c r="K20" s="197"/>
    </row>
    <row r="21" spans="1:11" ht="17.25" customHeight="1">
      <c r="A21" s="182"/>
      <c r="B21" s="72"/>
      <c r="C21" s="72"/>
      <c r="D21" s="73"/>
      <c r="E21" s="72"/>
      <c r="F21" s="72"/>
      <c r="G21" s="72"/>
      <c r="H21" s="72"/>
      <c r="I21" s="74"/>
      <c r="J21" s="194" t="str">
        <f>IF(SUM(D21:I24)=0," ",SUM(D21:I24))</f>
        <v> </v>
      </c>
      <c r="K21" s="196" t="str">
        <f>IF(MAXA($J$5:$J$28)=J21,"○"," ")</f>
        <v> </v>
      </c>
    </row>
    <row r="22" spans="1:11" ht="17.25" customHeight="1">
      <c r="A22" s="182"/>
      <c r="B22" s="75"/>
      <c r="C22" s="75"/>
      <c r="D22" s="76"/>
      <c r="E22" s="75"/>
      <c r="F22" s="75"/>
      <c r="G22" s="75"/>
      <c r="H22" s="75"/>
      <c r="I22" s="77"/>
      <c r="J22" s="195"/>
      <c r="K22" s="197"/>
    </row>
    <row r="23" spans="1:11" ht="17.25" customHeight="1">
      <c r="A23" s="182"/>
      <c r="B23" s="75"/>
      <c r="C23" s="75"/>
      <c r="D23" s="76"/>
      <c r="E23" s="75"/>
      <c r="F23" s="75"/>
      <c r="G23" s="75"/>
      <c r="H23" s="75"/>
      <c r="I23" s="77"/>
      <c r="J23" s="195"/>
      <c r="K23" s="197"/>
    </row>
    <row r="24" spans="1:11" ht="17.25" customHeight="1">
      <c r="A24" s="182"/>
      <c r="B24" s="78"/>
      <c r="C24" s="78"/>
      <c r="D24" s="79"/>
      <c r="E24" s="78"/>
      <c r="F24" s="78"/>
      <c r="G24" s="78"/>
      <c r="H24" s="78"/>
      <c r="I24" s="80"/>
      <c r="J24" s="195"/>
      <c r="K24" s="197"/>
    </row>
    <row r="25" spans="1:11" ht="17.25" customHeight="1">
      <c r="A25" s="182"/>
      <c r="B25" s="72"/>
      <c r="C25" s="72"/>
      <c r="D25" s="73"/>
      <c r="E25" s="72"/>
      <c r="F25" s="72"/>
      <c r="G25" s="72"/>
      <c r="H25" s="72"/>
      <c r="I25" s="74"/>
      <c r="J25" s="194" t="str">
        <f>IF(SUM(D25:I28)=0," ",SUM(D25:I28))</f>
        <v> </v>
      </c>
      <c r="K25" s="196" t="str">
        <f>IF(MAXA($J$5:$J$28)=J25,"○"," ")</f>
        <v> </v>
      </c>
    </row>
    <row r="26" spans="1:11" ht="17.25" customHeight="1">
      <c r="A26" s="182"/>
      <c r="B26" s="75"/>
      <c r="C26" s="75"/>
      <c r="D26" s="76"/>
      <c r="E26" s="75"/>
      <c r="F26" s="75"/>
      <c r="G26" s="75"/>
      <c r="H26" s="75"/>
      <c r="I26" s="77"/>
      <c r="J26" s="195"/>
      <c r="K26" s="197"/>
    </row>
    <row r="27" spans="1:11" ht="17.25" customHeight="1">
      <c r="A27" s="182"/>
      <c r="B27" s="75"/>
      <c r="C27" s="75"/>
      <c r="D27" s="76"/>
      <c r="E27" s="75"/>
      <c r="F27" s="75"/>
      <c r="G27" s="75"/>
      <c r="H27" s="75"/>
      <c r="I27" s="77"/>
      <c r="J27" s="195"/>
      <c r="K27" s="197"/>
    </row>
    <row r="28" spans="1:11" ht="17.25" customHeight="1">
      <c r="A28" s="193"/>
      <c r="B28" s="81"/>
      <c r="C28" s="81"/>
      <c r="D28" s="82"/>
      <c r="E28" s="81"/>
      <c r="F28" s="81"/>
      <c r="G28" s="81"/>
      <c r="H28" s="81"/>
      <c r="I28" s="83"/>
      <c r="J28" s="195"/>
      <c r="K28" s="197"/>
    </row>
    <row r="29" spans="1:11" ht="18.75" customHeight="1">
      <c r="A29" s="198" t="s">
        <v>93</v>
      </c>
      <c r="B29" s="199"/>
      <c r="C29" s="199"/>
      <c r="D29" s="84" t="str">
        <f aca="true" t="shared" si="0" ref="D29:J29">IF(SUM(D5:D28)=0," ",SUM(D5:D28))</f>
        <v> </v>
      </c>
      <c r="E29" s="84" t="str">
        <f t="shared" si="0"/>
        <v> </v>
      </c>
      <c r="F29" s="84" t="str">
        <f t="shared" si="0"/>
        <v> </v>
      </c>
      <c r="G29" s="84" t="str">
        <f t="shared" si="0"/>
        <v> </v>
      </c>
      <c r="H29" s="84" t="str">
        <f t="shared" si="0"/>
        <v> </v>
      </c>
      <c r="I29" s="85" t="str">
        <f t="shared" si="0"/>
        <v> </v>
      </c>
      <c r="J29" s="86" t="str">
        <f t="shared" si="0"/>
        <v> </v>
      </c>
      <c r="K29" s="87" t="s">
        <v>13</v>
      </c>
    </row>
    <row r="30" ht="13.5">
      <c r="A30" t="s">
        <v>89</v>
      </c>
    </row>
    <row r="31" ht="13.5">
      <c r="A31" t="s">
        <v>90</v>
      </c>
    </row>
  </sheetData>
  <sheetProtection insertColumns="0" insertRows="0"/>
  <mergeCells count="23">
    <mergeCell ref="J1:K1"/>
    <mergeCell ref="A2:K2"/>
    <mergeCell ref="D3:E3"/>
    <mergeCell ref="G3:K3"/>
    <mergeCell ref="A5:A8"/>
    <mergeCell ref="J5:J8"/>
    <mergeCell ref="K5:K8"/>
    <mergeCell ref="A9:A12"/>
    <mergeCell ref="J9:J12"/>
    <mergeCell ref="K9:K12"/>
    <mergeCell ref="A13:A16"/>
    <mergeCell ref="J13:J16"/>
    <mergeCell ref="K13:K16"/>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6"/>
  </sheetPr>
  <dimension ref="A1:N83"/>
  <sheetViews>
    <sheetView tabSelected="1" view="pageBreakPreview" zoomScale="106" zoomScaleSheetLayoutView="106" zoomScalePageLayoutView="0" workbookViewId="0" topLeftCell="A1">
      <selection activeCell="I46" sqref="I46"/>
    </sheetView>
  </sheetViews>
  <sheetFormatPr defaultColWidth="9.00390625" defaultRowHeight="13.5"/>
  <cols>
    <col min="1" max="1" width="14.375" style="0" customWidth="1"/>
    <col min="2" max="2" width="9.25390625" style="0" customWidth="1"/>
    <col min="3" max="7" width="8.625" style="0" customWidth="1"/>
    <col min="8" max="11" width="11.125" style="0" customWidth="1"/>
    <col min="12" max="13" width="11.375" style="0" customWidth="1"/>
  </cols>
  <sheetData>
    <row r="1" ht="13.5">
      <c r="M1" s="2" t="s">
        <v>1</v>
      </c>
    </row>
    <row r="2" spans="1:14" ht="18.75">
      <c r="A2" s="184" t="s">
        <v>94</v>
      </c>
      <c r="B2" s="184"/>
      <c r="C2" s="184"/>
      <c r="D2" s="184"/>
      <c r="E2" s="184"/>
      <c r="F2" s="184"/>
      <c r="G2" s="184"/>
      <c r="H2" s="184"/>
      <c r="I2" s="184"/>
      <c r="J2" s="184"/>
      <c r="K2" s="184"/>
      <c r="L2" s="184"/>
      <c r="M2" s="184"/>
      <c r="N2" s="3"/>
    </row>
    <row r="4" spans="1:13" ht="13.5">
      <c r="A4" s="4" t="s">
        <v>6</v>
      </c>
      <c r="B4" s="5" t="s">
        <v>57</v>
      </c>
      <c r="C4" s="5"/>
      <c r="D4" s="6"/>
      <c r="E4" s="4" t="s">
        <v>14</v>
      </c>
      <c r="F4" s="7"/>
      <c r="G4" s="7" t="s">
        <v>95</v>
      </c>
      <c r="H4" s="7"/>
      <c r="I4" s="4" t="s">
        <v>20</v>
      </c>
      <c r="J4" s="6" t="s">
        <v>96</v>
      </c>
      <c r="K4" s="8" t="s">
        <v>24</v>
      </c>
      <c r="L4" s="185" t="s">
        <v>97</v>
      </c>
      <c r="M4" s="185"/>
    </row>
    <row r="5" spans="1:9" s="1" customFormat="1" ht="17.25">
      <c r="A5" s="9" t="s">
        <v>5</v>
      </c>
      <c r="E5" s="10" t="s">
        <v>29</v>
      </c>
      <c r="I5" s="11"/>
    </row>
    <row r="6" spans="1:9" s="1" customFormat="1" ht="7.5" customHeight="1">
      <c r="A6"/>
      <c r="B6" s="12"/>
      <c r="C6" s="12"/>
      <c r="D6" s="12"/>
      <c r="E6" s="12"/>
      <c r="F6" s="12"/>
      <c r="G6" s="13"/>
      <c r="H6" s="11"/>
      <c r="I6" s="11"/>
    </row>
    <row r="7" spans="1:10" ht="44.25" customHeight="1">
      <c r="A7" s="186" t="s">
        <v>16</v>
      </c>
      <c r="B7" s="62" t="s">
        <v>99</v>
      </c>
      <c r="C7" s="62" t="s">
        <v>100</v>
      </c>
      <c r="D7" s="62" t="s">
        <v>101</v>
      </c>
      <c r="E7" s="62" t="s">
        <v>102</v>
      </c>
      <c r="F7" s="62" t="s">
        <v>103</v>
      </c>
      <c r="G7" s="62" t="s">
        <v>98</v>
      </c>
      <c r="H7" s="15" t="s">
        <v>8</v>
      </c>
      <c r="I7" s="16" t="s">
        <v>37</v>
      </c>
      <c r="J7" s="17" t="s">
        <v>38</v>
      </c>
    </row>
    <row r="8" spans="1:10" ht="30" customHeight="1">
      <c r="A8" s="187"/>
      <c r="B8" s="90">
        <v>39</v>
      </c>
      <c r="C8" s="19">
        <v>38</v>
      </c>
      <c r="D8" s="19">
        <v>38</v>
      </c>
      <c r="E8" s="19">
        <v>38</v>
      </c>
      <c r="F8" s="19">
        <v>37</v>
      </c>
      <c r="G8" s="19">
        <v>38</v>
      </c>
      <c r="H8" s="91">
        <f>IF(SUM(B8:G8)=0," ",SUM(B8:G8))</f>
        <v>228</v>
      </c>
      <c r="I8" s="92">
        <f>IF(H8=" "," ",H8/6)</f>
        <v>38</v>
      </c>
      <c r="J8" s="93">
        <f>IF(I8&lt;20,"○","")</f>
      </c>
    </row>
    <row r="10" spans="1:8" ht="13.5">
      <c r="A10" t="s">
        <v>21</v>
      </c>
      <c r="H10" t="s">
        <v>27</v>
      </c>
    </row>
    <row r="11" spans="1:13" ht="13.5">
      <c r="A11" s="188" t="s">
        <v>4</v>
      </c>
      <c r="B11" s="189"/>
      <c r="C11" s="132" t="s">
        <v>40</v>
      </c>
      <c r="D11" s="132"/>
      <c r="E11" s="132" t="s">
        <v>9</v>
      </c>
      <c r="F11" s="132"/>
      <c r="G11" s="132" t="s">
        <v>43</v>
      </c>
      <c r="H11" s="132"/>
      <c r="I11" s="132"/>
      <c r="J11" s="23" t="s">
        <v>7</v>
      </c>
      <c r="K11" s="23" t="s">
        <v>44</v>
      </c>
      <c r="L11" s="23" t="s">
        <v>45</v>
      </c>
      <c r="M11" s="158" t="s">
        <v>47</v>
      </c>
    </row>
    <row r="12" spans="1:13" ht="13.5">
      <c r="A12" s="190"/>
      <c r="B12" s="191"/>
      <c r="C12" s="192"/>
      <c r="D12" s="192"/>
      <c r="E12" s="192"/>
      <c r="F12" s="192"/>
      <c r="G12" s="192"/>
      <c r="H12" s="192"/>
      <c r="I12" s="192"/>
      <c r="J12" s="24" t="s">
        <v>13</v>
      </c>
      <c r="K12" s="24" t="s">
        <v>48</v>
      </c>
      <c r="L12" s="24" t="s">
        <v>46</v>
      </c>
      <c r="M12" s="161"/>
    </row>
    <row r="13" spans="1:14" ht="22.5" customHeight="1">
      <c r="A13" s="182" t="s">
        <v>49</v>
      </c>
      <c r="B13" s="167"/>
      <c r="C13" s="126" t="s">
        <v>104</v>
      </c>
      <c r="D13" s="126"/>
      <c r="E13" s="126" t="s">
        <v>96</v>
      </c>
      <c r="F13" s="126"/>
      <c r="G13" s="126" t="s">
        <v>105</v>
      </c>
      <c r="H13" s="126"/>
      <c r="I13" s="126"/>
      <c r="J13" s="56">
        <v>203</v>
      </c>
      <c r="K13" s="94">
        <f>IF(J13=" "," ",ROUNDDOWN(J13*0.8,0))</f>
        <v>162</v>
      </c>
      <c r="L13" s="27">
        <v>183</v>
      </c>
      <c r="M13" s="28" t="str">
        <f>IF(K13&lt;L13,"○"," ")</f>
        <v>○</v>
      </c>
      <c r="N13" s="29"/>
    </row>
    <row r="14" spans="1:14" ht="22.5" customHeight="1">
      <c r="A14" s="183" t="s">
        <v>52</v>
      </c>
      <c r="B14" s="168"/>
      <c r="C14" s="126" t="s">
        <v>106</v>
      </c>
      <c r="D14" s="126"/>
      <c r="E14" s="126" t="s">
        <v>107</v>
      </c>
      <c r="F14" s="126"/>
      <c r="G14" s="126" t="s">
        <v>108</v>
      </c>
      <c r="H14" s="126"/>
      <c r="I14" s="126"/>
      <c r="J14" s="56">
        <v>75</v>
      </c>
      <c r="K14" s="94">
        <f>IF(J14=" "," ",ROUNDDOWN(J14*0.8,0))</f>
        <v>60</v>
      </c>
      <c r="L14" s="27">
        <v>35</v>
      </c>
      <c r="M14" s="28" t="str">
        <f>IF(K14&lt;L14,"○","- ")</f>
        <v>- </v>
      </c>
      <c r="N14" s="29"/>
    </row>
    <row r="15" spans="1:14" ht="22.5" customHeight="1">
      <c r="A15" s="178" t="s">
        <v>53</v>
      </c>
      <c r="B15" s="179"/>
      <c r="C15" s="126" t="s">
        <v>104</v>
      </c>
      <c r="D15" s="126"/>
      <c r="E15" s="126" t="s">
        <v>96</v>
      </c>
      <c r="F15" s="126"/>
      <c r="G15" s="126" t="s">
        <v>105</v>
      </c>
      <c r="H15" s="126"/>
      <c r="I15" s="126"/>
      <c r="J15" s="56">
        <v>12</v>
      </c>
      <c r="K15" s="94">
        <f>IF(J15=" "," ",ROUNDDOWN(J15*0.8,0))</f>
        <v>9</v>
      </c>
      <c r="L15" s="27">
        <v>8</v>
      </c>
      <c r="M15" s="33" t="str">
        <f>IF(K15&lt;L15,"○","- ")</f>
        <v>- </v>
      </c>
      <c r="N15" s="29"/>
    </row>
    <row r="18" ht="13.5">
      <c r="A18" t="s">
        <v>54</v>
      </c>
    </row>
    <row r="20" spans="5:8" ht="17.25">
      <c r="E20" s="34" t="s">
        <v>31</v>
      </c>
      <c r="F20" s="34" t="s">
        <v>56</v>
      </c>
      <c r="G20" s="35" t="s">
        <v>58</v>
      </c>
      <c r="H20" s="36"/>
    </row>
    <row r="21" spans="5:7" ht="14.25">
      <c r="E21" s="37" t="s">
        <v>0</v>
      </c>
      <c r="G21" t="s">
        <v>42</v>
      </c>
    </row>
    <row r="22" spans="1:7" ht="13.5">
      <c r="A22" t="s">
        <v>109</v>
      </c>
      <c r="G22" s="95" t="s">
        <v>60</v>
      </c>
    </row>
    <row r="24" ht="13.5">
      <c r="A24" t="s">
        <v>61</v>
      </c>
    </row>
    <row r="26" spans="5:9" ht="17.25">
      <c r="E26" s="34" t="s">
        <v>31</v>
      </c>
      <c r="F26" s="34" t="s">
        <v>56</v>
      </c>
      <c r="G26" s="35" t="s">
        <v>58</v>
      </c>
      <c r="H26" s="36"/>
      <c r="I26" s="36"/>
    </row>
    <row r="27" spans="5:7" ht="17.25">
      <c r="E27" s="42" t="s">
        <v>62</v>
      </c>
      <c r="F27" s="11"/>
      <c r="G27" s="43" t="s">
        <v>26</v>
      </c>
    </row>
    <row r="28" spans="1:12" ht="13.5">
      <c r="A28" s="39"/>
      <c r="B28" s="39"/>
      <c r="C28" s="39"/>
      <c r="D28" s="39"/>
      <c r="E28" s="39"/>
      <c r="F28" s="39"/>
      <c r="G28" s="39"/>
      <c r="H28" s="39"/>
      <c r="I28" s="39"/>
      <c r="J28" s="39"/>
      <c r="K28" s="39"/>
      <c r="L28" s="39"/>
    </row>
    <row r="29" ht="13.5">
      <c r="A29" t="s">
        <v>18</v>
      </c>
    </row>
    <row r="30" spans="1:13" ht="17.25" customHeight="1">
      <c r="A30" s="44" t="s">
        <v>12</v>
      </c>
      <c r="B30" s="180" t="s">
        <v>39</v>
      </c>
      <c r="C30" s="180"/>
      <c r="D30" s="180"/>
      <c r="E30" s="180"/>
      <c r="F30" s="180"/>
      <c r="G30" s="180"/>
      <c r="H30" s="180"/>
      <c r="I30" s="180"/>
      <c r="J30" s="180"/>
      <c r="K30" s="180"/>
      <c r="L30" s="180"/>
      <c r="M30" s="181"/>
    </row>
    <row r="31" spans="1:13" ht="16.5" customHeight="1">
      <c r="A31" s="45" t="s">
        <v>110</v>
      </c>
      <c r="B31" s="177" t="s">
        <v>64</v>
      </c>
      <c r="C31" s="107"/>
      <c r="D31" s="107"/>
      <c r="E31" s="107"/>
      <c r="F31" s="107"/>
      <c r="G31" s="107"/>
      <c r="H31" s="107"/>
      <c r="I31" s="107"/>
      <c r="J31" s="107"/>
      <c r="K31" s="107"/>
      <c r="L31" s="107"/>
      <c r="M31" s="170"/>
    </row>
    <row r="32" spans="1:13" ht="16.5" customHeight="1">
      <c r="A32" s="45"/>
      <c r="B32" s="107" t="s">
        <v>59</v>
      </c>
      <c r="C32" s="107"/>
      <c r="D32" s="107"/>
      <c r="E32" s="107"/>
      <c r="F32" s="107"/>
      <c r="G32" s="107"/>
      <c r="H32" s="107"/>
      <c r="I32" s="107"/>
      <c r="J32" s="107"/>
      <c r="K32" s="107"/>
      <c r="L32" s="107"/>
      <c r="M32" s="170"/>
    </row>
    <row r="33" spans="1:13" ht="16.5" customHeight="1">
      <c r="A33" s="45"/>
      <c r="B33" s="107" t="s">
        <v>17</v>
      </c>
      <c r="C33" s="107"/>
      <c r="D33" s="107"/>
      <c r="E33" s="107"/>
      <c r="F33" s="107"/>
      <c r="G33" s="107"/>
      <c r="H33" s="107"/>
      <c r="I33" s="107"/>
      <c r="J33" s="107"/>
      <c r="K33" s="107"/>
      <c r="L33" s="107"/>
      <c r="M33" s="170"/>
    </row>
    <row r="34" spans="1:13" ht="16.5" customHeight="1">
      <c r="A34" s="45"/>
      <c r="B34" s="106" t="s">
        <v>67</v>
      </c>
      <c r="C34" s="107"/>
      <c r="D34" s="107"/>
      <c r="E34" s="107"/>
      <c r="F34" s="107"/>
      <c r="G34" s="107"/>
      <c r="H34" s="107"/>
      <c r="I34" s="107"/>
      <c r="J34" s="107"/>
      <c r="K34" s="107"/>
      <c r="L34" s="107"/>
      <c r="M34" s="170"/>
    </row>
    <row r="35" spans="1:13" ht="28.5" customHeight="1">
      <c r="A35" s="45"/>
      <c r="B35" s="171" t="s">
        <v>68</v>
      </c>
      <c r="C35" s="172"/>
      <c r="D35" s="172"/>
      <c r="E35" s="172"/>
      <c r="F35" s="172"/>
      <c r="G35" s="172"/>
      <c r="H35" s="172"/>
      <c r="I35" s="172"/>
      <c r="J35" s="172"/>
      <c r="K35" s="172"/>
      <c r="L35" s="172"/>
      <c r="M35" s="173"/>
    </row>
    <row r="36" spans="1:13" ht="31.5" customHeight="1">
      <c r="A36" s="46"/>
      <c r="B36" s="174" t="s">
        <v>69</v>
      </c>
      <c r="C36" s="175"/>
      <c r="D36" s="175"/>
      <c r="E36" s="175"/>
      <c r="F36" s="175"/>
      <c r="G36" s="175"/>
      <c r="H36" s="175"/>
      <c r="I36" s="175"/>
      <c r="J36" s="175"/>
      <c r="K36" s="175"/>
      <c r="L36" s="175"/>
      <c r="M36" s="176"/>
    </row>
    <row r="37" ht="15" customHeight="1"/>
    <row r="38" ht="15" customHeight="1"/>
    <row r="39" ht="15" customHeight="1">
      <c r="A39" t="s">
        <v>111</v>
      </c>
    </row>
    <row r="40" ht="15" customHeight="1"/>
    <row r="41" spans="1:12" ht="13.5">
      <c r="A41" s="106" t="s">
        <v>36</v>
      </c>
      <c r="B41" s="107"/>
      <c r="C41" s="107"/>
      <c r="D41" s="107"/>
      <c r="E41" s="107"/>
      <c r="F41" s="107"/>
      <c r="G41" s="107"/>
      <c r="H41" s="107"/>
      <c r="I41" s="107"/>
      <c r="J41" s="107"/>
      <c r="K41" s="107"/>
      <c r="L41" s="107"/>
    </row>
    <row r="42" ht="8.25" customHeight="1"/>
    <row r="43" spans="1:13" ht="15.75" customHeight="1">
      <c r="A43" s="156" t="s">
        <v>15</v>
      </c>
      <c r="B43" s="157"/>
      <c r="C43" s="157"/>
      <c r="D43" s="157"/>
      <c r="E43" s="158"/>
      <c r="F43" s="209" t="s">
        <v>125</v>
      </c>
      <c r="G43" s="210"/>
      <c r="H43" s="210"/>
      <c r="I43" s="210"/>
      <c r="J43" s="210"/>
      <c r="K43" s="210"/>
      <c r="L43" s="210"/>
      <c r="M43" s="211"/>
    </row>
    <row r="44" spans="1:13" ht="27" customHeight="1">
      <c r="A44" s="159"/>
      <c r="B44" s="160"/>
      <c r="C44" s="160"/>
      <c r="D44" s="160"/>
      <c r="E44" s="161"/>
      <c r="F44" s="165" t="s">
        <v>71</v>
      </c>
      <c r="G44" s="166"/>
      <c r="H44" s="167" t="s">
        <v>49</v>
      </c>
      <c r="I44" s="167"/>
      <c r="J44" s="168" t="s">
        <v>52</v>
      </c>
      <c r="K44" s="168"/>
      <c r="L44" s="167" t="s">
        <v>53</v>
      </c>
      <c r="M44" s="169"/>
    </row>
    <row r="45" spans="1:13" ht="27" customHeight="1">
      <c r="A45" s="208" t="s">
        <v>124</v>
      </c>
      <c r="B45" s="152"/>
      <c r="C45" s="152"/>
      <c r="D45" s="152"/>
      <c r="E45" s="153"/>
      <c r="F45" s="154" t="s">
        <v>33</v>
      </c>
      <c r="G45" s="155"/>
      <c r="H45" s="152">
        <v>14</v>
      </c>
      <c r="I45" s="152"/>
      <c r="J45" s="152">
        <v>16</v>
      </c>
      <c r="K45" s="152"/>
      <c r="L45" s="152">
        <v>3</v>
      </c>
      <c r="M45" s="153"/>
    </row>
    <row r="46" spans="1:13" ht="18" customHeight="1">
      <c r="A46" s="48"/>
      <c r="B46" s="49"/>
      <c r="C46" s="49"/>
      <c r="D46" s="49"/>
      <c r="E46" s="49"/>
      <c r="F46" s="49"/>
      <c r="G46" s="49"/>
      <c r="H46" s="50"/>
      <c r="I46" s="50"/>
      <c r="J46" s="50"/>
      <c r="K46" s="50"/>
      <c r="L46" s="50"/>
      <c r="M46" s="50"/>
    </row>
    <row r="47" spans="1:12" ht="13.5">
      <c r="A47" s="107" t="s">
        <v>72</v>
      </c>
      <c r="B47" s="107"/>
      <c r="C47" s="107"/>
      <c r="D47" s="107"/>
      <c r="E47" s="107"/>
      <c r="F47" s="107"/>
      <c r="G47" s="107"/>
      <c r="H47" s="107"/>
      <c r="I47" s="107"/>
      <c r="J47" s="107"/>
      <c r="K47" s="107"/>
      <c r="L47" s="107"/>
    </row>
    <row r="49" spans="7:9" s="1" customFormat="1" ht="17.25">
      <c r="G49" s="34" t="s">
        <v>31</v>
      </c>
      <c r="H49" s="34" t="s">
        <v>56</v>
      </c>
      <c r="I49" s="34" t="s">
        <v>58</v>
      </c>
    </row>
    <row r="50" spans="7:9" s="1" customFormat="1" ht="17.25">
      <c r="G50" s="11"/>
      <c r="H50" s="11"/>
      <c r="I50" s="11"/>
    </row>
    <row r="51" spans="7:9" s="1" customFormat="1" ht="17.25">
      <c r="G51" s="11"/>
      <c r="H51" s="11"/>
      <c r="I51" s="11"/>
    </row>
    <row r="52" spans="1:9" s="1" customFormat="1" ht="17.25">
      <c r="A52"/>
      <c r="G52" s="11"/>
      <c r="H52" s="11"/>
      <c r="I52" s="11"/>
    </row>
    <row r="53" spans="1:13" s="1" customFormat="1" ht="17.25">
      <c r="A53" s="137" t="s">
        <v>41</v>
      </c>
      <c r="B53" s="138"/>
      <c r="C53" s="138"/>
      <c r="D53" s="138"/>
      <c r="E53" s="138"/>
      <c r="F53" s="138"/>
      <c r="G53" s="138"/>
      <c r="H53" s="138"/>
      <c r="I53" s="138"/>
      <c r="J53" s="138"/>
      <c r="K53" s="138"/>
      <c r="L53" s="138"/>
      <c r="M53" s="139"/>
    </row>
    <row r="54" spans="1:9" s="1" customFormat="1" ht="8.25" customHeight="1">
      <c r="A54"/>
      <c r="G54" s="11"/>
      <c r="H54" s="11"/>
      <c r="I54" s="11"/>
    </row>
    <row r="55" spans="1:10" s="1" customFormat="1" ht="17.25">
      <c r="A55" s="51" t="s">
        <v>4</v>
      </c>
      <c r="B55" s="52" t="str">
        <f aca="true" t="shared" si="0" ref="B55:G55">B7</f>
        <v>H30.9</v>
      </c>
      <c r="C55" s="52" t="str">
        <f t="shared" si="0"/>
        <v>H30.10</v>
      </c>
      <c r="D55" s="52" t="str">
        <f t="shared" si="0"/>
        <v>H30.11</v>
      </c>
      <c r="E55" s="52" t="str">
        <f t="shared" si="0"/>
        <v>H30.12</v>
      </c>
      <c r="F55" s="52" t="str">
        <f t="shared" si="0"/>
        <v>H31.1</v>
      </c>
      <c r="G55" s="52" t="str">
        <f t="shared" si="0"/>
        <v>H31.2</v>
      </c>
      <c r="H55" s="15" t="s">
        <v>8</v>
      </c>
      <c r="I55" s="16" t="s">
        <v>37</v>
      </c>
      <c r="J55" s="53" t="s">
        <v>3</v>
      </c>
    </row>
    <row r="56" spans="1:10" s="1" customFormat="1" ht="28.5" customHeight="1">
      <c r="A56" s="54" t="s">
        <v>73</v>
      </c>
      <c r="B56" s="56">
        <v>35</v>
      </c>
      <c r="C56" s="56">
        <v>35</v>
      </c>
      <c r="D56" s="56">
        <v>34</v>
      </c>
      <c r="E56" s="56">
        <v>33</v>
      </c>
      <c r="F56" s="56">
        <v>33</v>
      </c>
      <c r="G56" s="56">
        <v>33</v>
      </c>
      <c r="H56" s="57">
        <f>IF(SUM(B56:G56)=0," ",SUM(B56:G56))</f>
        <v>203</v>
      </c>
      <c r="I56" s="58">
        <f>IF(H56=" "," ",AVERAGE(B56:G56))</f>
        <v>33.833333333333336</v>
      </c>
      <c r="J56" s="59" t="str">
        <f>IF(I56&lt;10,"○","-")</f>
        <v>-</v>
      </c>
    </row>
    <row r="57" spans="1:10" s="1" customFormat="1" ht="28.5" customHeight="1">
      <c r="A57" s="60" t="s">
        <v>74</v>
      </c>
      <c r="B57" s="56">
        <v>40</v>
      </c>
      <c r="C57" s="56">
        <v>35</v>
      </c>
      <c r="D57" s="56">
        <v>24</v>
      </c>
      <c r="E57" s="56">
        <v>35</v>
      </c>
      <c r="F57" s="56">
        <v>20</v>
      </c>
      <c r="G57" s="56">
        <v>19</v>
      </c>
      <c r="H57" s="57">
        <f>IF(SUM(B57:G57)=0," ",SUM(B57:G57))</f>
        <v>173</v>
      </c>
      <c r="I57" s="58">
        <f>IF(H57=" "," ",AVERAGE(B57:G57))</f>
        <v>28.833333333333332</v>
      </c>
      <c r="J57" s="59" t="str">
        <f>IF(I57&lt;10,"○","-")</f>
        <v>-</v>
      </c>
    </row>
    <row r="58" spans="1:10" s="1" customFormat="1" ht="31.5" customHeight="1">
      <c r="A58" s="61" t="s">
        <v>53</v>
      </c>
      <c r="B58" s="19">
        <v>1</v>
      </c>
      <c r="C58" s="19">
        <v>8</v>
      </c>
      <c r="D58" s="19">
        <v>1</v>
      </c>
      <c r="E58" s="19">
        <v>3</v>
      </c>
      <c r="F58" s="19">
        <v>4</v>
      </c>
      <c r="G58" s="19">
        <v>1</v>
      </c>
      <c r="H58" s="20">
        <f>IF(SUM(B58:G58)=0," ",SUM(B58:G58))</f>
        <v>18</v>
      </c>
      <c r="I58" s="21">
        <f>IF(H58=" "," ",AVERAGE(B58:G58))</f>
        <v>3</v>
      </c>
      <c r="J58" s="93" t="str">
        <f>IF(I58&lt;10,"○","")</f>
        <v>○</v>
      </c>
    </row>
    <row r="59" spans="1:10" s="1" customFormat="1" ht="17.25" customHeight="1">
      <c r="A59" s="39"/>
      <c r="B59" s="50"/>
      <c r="C59" s="50"/>
      <c r="D59" s="50"/>
      <c r="E59" s="50"/>
      <c r="F59" s="50"/>
      <c r="G59" s="50"/>
      <c r="H59" s="50"/>
      <c r="I59" s="50"/>
      <c r="J59" s="29"/>
    </row>
    <row r="60" spans="1:12" s="89" customFormat="1" ht="17.25" customHeight="1">
      <c r="A60" s="204" t="s">
        <v>75</v>
      </c>
      <c r="B60" s="205"/>
      <c r="C60" s="205"/>
      <c r="D60" s="205"/>
      <c r="E60" s="205"/>
      <c r="F60" s="205"/>
      <c r="G60" s="205"/>
      <c r="H60" s="205"/>
      <c r="I60" s="205"/>
      <c r="J60" s="205"/>
      <c r="K60" s="205"/>
      <c r="L60" s="206"/>
    </row>
    <row r="61" spans="1:13" s="89" customFormat="1" ht="21.75" customHeight="1">
      <c r="A61" s="207" t="s">
        <v>76</v>
      </c>
      <c r="B61" s="207"/>
      <c r="C61" s="207"/>
      <c r="D61" s="207"/>
      <c r="E61" s="207"/>
      <c r="F61" s="207"/>
      <c r="G61" s="207"/>
      <c r="H61" s="207"/>
      <c r="I61" s="207"/>
      <c r="J61" s="207"/>
      <c r="K61" s="207"/>
      <c r="L61" s="207"/>
      <c r="M61" s="207"/>
    </row>
    <row r="62" spans="1:4" s="1" customFormat="1" ht="22.5" customHeight="1">
      <c r="A62" s="144" t="s">
        <v>4</v>
      </c>
      <c r="B62" s="145"/>
      <c r="C62" s="145" t="s">
        <v>77</v>
      </c>
      <c r="D62" s="146"/>
    </row>
    <row r="63" spans="1:4" s="1" customFormat="1" ht="22.5" customHeight="1">
      <c r="A63" s="147" t="s">
        <v>49</v>
      </c>
      <c r="B63" s="148"/>
      <c r="C63" s="149">
        <v>3</v>
      </c>
      <c r="D63" s="150"/>
    </row>
    <row r="64" spans="1:4" s="1" customFormat="1" ht="22.5" customHeight="1">
      <c r="A64" s="124" t="s">
        <v>52</v>
      </c>
      <c r="B64" s="125"/>
      <c r="C64" s="126">
        <v>0</v>
      </c>
      <c r="D64" s="127"/>
    </row>
    <row r="65" spans="1:4" s="1" customFormat="1" ht="22.5" customHeight="1">
      <c r="A65" s="128" t="s">
        <v>53</v>
      </c>
      <c r="B65" s="129"/>
      <c r="C65" s="130">
        <v>0</v>
      </c>
      <c r="D65" s="131"/>
    </row>
    <row r="66" spans="1:13" s="1" customFormat="1" ht="22.5" customHeight="1">
      <c r="A66" s="63" t="s">
        <v>78</v>
      </c>
      <c r="B66" s="29"/>
      <c r="C66" s="49"/>
      <c r="D66" s="49"/>
      <c r="E66" s="49"/>
      <c r="F66" s="49"/>
      <c r="G66" s="49"/>
      <c r="H66" s="49"/>
      <c r="I66" s="49"/>
      <c r="J66" s="50"/>
      <c r="K66" s="64"/>
      <c r="L66" s="39"/>
      <c r="M66" s="39"/>
    </row>
    <row r="67" spans="1:13" s="1" customFormat="1" ht="22.5" customHeight="1">
      <c r="A67" s="39"/>
      <c r="B67" s="65"/>
      <c r="C67" s="65"/>
      <c r="D67" s="65"/>
      <c r="E67" s="65"/>
      <c r="F67" s="65"/>
      <c r="G67" s="65"/>
      <c r="H67" s="65"/>
      <c r="I67" s="48"/>
      <c r="J67" s="48"/>
      <c r="K67" s="66"/>
      <c r="L67" s="65"/>
      <c r="M67" s="65"/>
    </row>
    <row r="68" spans="1:10" s="1" customFormat="1" ht="17.25" customHeight="1">
      <c r="A68" s="39"/>
      <c r="B68" s="50"/>
      <c r="C68" s="50"/>
      <c r="D68" s="50"/>
      <c r="E68" s="50"/>
      <c r="F68" s="50"/>
      <c r="G68" s="50"/>
      <c r="H68" s="50"/>
      <c r="I68" s="50"/>
      <c r="J68" s="29"/>
    </row>
    <row r="69" ht="13.5">
      <c r="A69" t="s">
        <v>28</v>
      </c>
    </row>
    <row r="70" ht="8.25" customHeight="1"/>
    <row r="71" spans="1:12" ht="21" customHeight="1">
      <c r="A71" s="44" t="s">
        <v>12</v>
      </c>
      <c r="B71" s="132"/>
      <c r="C71" s="132"/>
      <c r="D71" s="132"/>
      <c r="E71" s="132"/>
      <c r="F71" s="132"/>
      <c r="G71" s="132"/>
      <c r="H71" s="132"/>
      <c r="I71" s="133"/>
      <c r="J71" s="134" t="s">
        <v>79</v>
      </c>
      <c r="K71" s="135"/>
      <c r="L71" s="136"/>
    </row>
    <row r="72" spans="1:12" ht="13.5" customHeight="1">
      <c r="A72" s="104"/>
      <c r="B72" s="107" t="s">
        <v>80</v>
      </c>
      <c r="C72" s="107"/>
      <c r="D72" s="107"/>
      <c r="E72" s="107"/>
      <c r="F72" s="107"/>
      <c r="G72" s="107"/>
      <c r="H72" s="107"/>
      <c r="I72" s="108"/>
      <c r="J72" s="120" t="s">
        <v>11</v>
      </c>
      <c r="K72" s="112"/>
      <c r="L72" s="113"/>
    </row>
    <row r="73" spans="1:12" s="1" customFormat="1" ht="17.25">
      <c r="A73" s="104"/>
      <c r="B73" s="107"/>
      <c r="C73" s="107"/>
      <c r="D73" s="107"/>
      <c r="E73" s="107"/>
      <c r="F73" s="107"/>
      <c r="G73" s="107"/>
      <c r="H73" s="107"/>
      <c r="I73" s="108"/>
      <c r="J73" s="114"/>
      <c r="K73" s="115"/>
      <c r="L73" s="116"/>
    </row>
    <row r="74" spans="1:12" ht="13.5">
      <c r="A74" s="104"/>
      <c r="B74" s="107"/>
      <c r="C74" s="107"/>
      <c r="D74" s="107"/>
      <c r="E74" s="107"/>
      <c r="F74" s="107"/>
      <c r="G74" s="107"/>
      <c r="H74" s="107"/>
      <c r="I74" s="108"/>
      <c r="J74" s="121"/>
      <c r="K74" s="122"/>
      <c r="L74" s="123"/>
    </row>
    <row r="75" spans="1:12" ht="13.5" customHeight="1">
      <c r="A75" s="104" t="s">
        <v>110</v>
      </c>
      <c r="B75" s="107" t="s">
        <v>81</v>
      </c>
      <c r="C75" s="107"/>
      <c r="D75" s="107"/>
      <c r="E75" s="107"/>
      <c r="F75" s="107"/>
      <c r="G75" s="107"/>
      <c r="H75" s="107"/>
      <c r="I75" s="108"/>
      <c r="J75" s="120" t="s">
        <v>11</v>
      </c>
      <c r="K75" s="112"/>
      <c r="L75" s="113"/>
    </row>
    <row r="76" spans="1:12" ht="13.5">
      <c r="A76" s="104"/>
      <c r="B76" s="107"/>
      <c r="C76" s="107"/>
      <c r="D76" s="107"/>
      <c r="E76" s="107"/>
      <c r="F76" s="107"/>
      <c r="G76" s="107"/>
      <c r="H76" s="107"/>
      <c r="I76" s="108"/>
      <c r="J76" s="114"/>
      <c r="K76" s="115"/>
      <c r="L76" s="116"/>
    </row>
    <row r="77" spans="1:12" ht="13.5">
      <c r="A77" s="104"/>
      <c r="B77" s="107"/>
      <c r="C77" s="107"/>
      <c r="D77" s="107"/>
      <c r="E77" s="107"/>
      <c r="F77" s="107"/>
      <c r="G77" s="107"/>
      <c r="H77" s="107"/>
      <c r="I77" s="108"/>
      <c r="J77" s="121"/>
      <c r="K77" s="122"/>
      <c r="L77" s="123"/>
    </row>
    <row r="78" spans="1:12" ht="13.5" customHeight="1">
      <c r="A78" s="104"/>
      <c r="B78" s="106" t="s">
        <v>82</v>
      </c>
      <c r="C78" s="107"/>
      <c r="D78" s="107"/>
      <c r="E78" s="107"/>
      <c r="F78" s="107"/>
      <c r="G78" s="107"/>
      <c r="H78" s="107"/>
      <c r="I78" s="108"/>
      <c r="J78" s="111" t="s">
        <v>83</v>
      </c>
      <c r="K78" s="112"/>
      <c r="L78" s="113"/>
    </row>
    <row r="79" spans="1:12" ht="13.5">
      <c r="A79" s="104"/>
      <c r="B79" s="107"/>
      <c r="C79" s="107"/>
      <c r="D79" s="107"/>
      <c r="E79" s="107"/>
      <c r="F79" s="107"/>
      <c r="G79" s="107"/>
      <c r="H79" s="107"/>
      <c r="I79" s="108"/>
      <c r="J79" s="114"/>
      <c r="K79" s="115"/>
      <c r="L79" s="116"/>
    </row>
    <row r="80" spans="1:12" ht="13.5">
      <c r="A80" s="105"/>
      <c r="B80" s="109"/>
      <c r="C80" s="109"/>
      <c r="D80" s="109"/>
      <c r="E80" s="109"/>
      <c r="F80" s="109"/>
      <c r="G80" s="109"/>
      <c r="H80" s="109"/>
      <c r="I80" s="110"/>
      <c r="J80" s="117"/>
      <c r="K80" s="118"/>
      <c r="L80" s="119"/>
    </row>
    <row r="83" ht="13.5">
      <c r="A83" t="s">
        <v>84</v>
      </c>
    </row>
  </sheetData>
  <sheetProtection/>
  <mergeCells count="62">
    <mergeCell ref="A2:M2"/>
    <mergeCell ref="L4:M4"/>
    <mergeCell ref="A7:A8"/>
    <mergeCell ref="A11:B12"/>
    <mergeCell ref="C11:D12"/>
    <mergeCell ref="E11:F12"/>
    <mergeCell ref="G11:I12"/>
    <mergeCell ref="M11:M12"/>
    <mergeCell ref="A13:B13"/>
    <mergeCell ref="C13:D13"/>
    <mergeCell ref="E13:F13"/>
    <mergeCell ref="G13:I13"/>
    <mergeCell ref="A14:B14"/>
    <mergeCell ref="C14:D14"/>
    <mergeCell ref="E14:F14"/>
    <mergeCell ref="G14:I14"/>
    <mergeCell ref="A15:B15"/>
    <mergeCell ref="C15:D15"/>
    <mergeCell ref="E15:F15"/>
    <mergeCell ref="G15:I15"/>
    <mergeCell ref="B30:M30"/>
    <mergeCell ref="B31:M31"/>
    <mergeCell ref="B32:M32"/>
    <mergeCell ref="B33:M33"/>
    <mergeCell ref="B34:M34"/>
    <mergeCell ref="B35:M35"/>
    <mergeCell ref="B36:M36"/>
    <mergeCell ref="A41:L41"/>
    <mergeCell ref="A43:E44"/>
    <mergeCell ref="F43:M43"/>
    <mergeCell ref="F44:G44"/>
    <mergeCell ref="H44:I44"/>
    <mergeCell ref="J44:K44"/>
    <mergeCell ref="L44:M44"/>
    <mergeCell ref="A45:E45"/>
    <mergeCell ref="F45:G45"/>
    <mergeCell ref="H45:I45"/>
    <mergeCell ref="J45:K45"/>
    <mergeCell ref="L45:M45"/>
    <mergeCell ref="A47:L47"/>
    <mergeCell ref="A53:M53"/>
    <mergeCell ref="A60:L60"/>
    <mergeCell ref="A61:M61"/>
    <mergeCell ref="A62:B62"/>
    <mergeCell ref="C62:D62"/>
    <mergeCell ref="A63:B63"/>
    <mergeCell ref="C63:D63"/>
    <mergeCell ref="A64:B64"/>
    <mergeCell ref="C64:D64"/>
    <mergeCell ref="A65:B65"/>
    <mergeCell ref="C65:D65"/>
    <mergeCell ref="B71:I71"/>
    <mergeCell ref="J71:L71"/>
    <mergeCell ref="A78:A80"/>
    <mergeCell ref="B78:I80"/>
    <mergeCell ref="J78:L80"/>
    <mergeCell ref="A72:A74"/>
    <mergeCell ref="B72:I74"/>
    <mergeCell ref="J72:L74"/>
    <mergeCell ref="A75:A77"/>
    <mergeCell ref="B75:I77"/>
    <mergeCell ref="J75:L77"/>
  </mergeCells>
  <dataValidations count="1">
    <dataValidation type="list" allowBlank="1" showInputMessage="1" showErrorMessage="1" sqref="A72:A80 A31:A36">
      <formula1>"○"</formula1>
    </dataValidation>
  </dataValidations>
  <printOptions/>
  <pageMargins left="0.7086614173228347" right="0.7086614173228347" top="0.7874015748031497" bottom="0.7874015748031497" header="0.5118110236220472" footer="0.5118110236220472"/>
  <pageSetup fitToHeight="0" horizontalDpi="600" verticalDpi="600" orientation="landscape" paperSize="9" scale="96" r:id="rId4"/>
  <rowBreaks count="2" manualBreakCount="2">
    <brk id="27" max="12" man="1"/>
    <brk id="52" max="12"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46"/>
  </sheetPr>
  <dimension ref="A1:K31"/>
  <sheetViews>
    <sheetView zoomScalePageLayoutView="0" workbookViewId="0" topLeftCell="A1">
      <selection activeCell="C22" sqref="C2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112</v>
      </c>
      <c r="J1" s="221" t="s">
        <v>113</v>
      </c>
      <c r="K1" s="221"/>
    </row>
    <row r="2" spans="1:11" ht="18.75">
      <c r="A2" s="202" t="s">
        <v>19</v>
      </c>
      <c r="B2" s="202"/>
      <c r="C2" s="202"/>
      <c r="D2" s="202"/>
      <c r="E2" s="202"/>
      <c r="F2" s="202"/>
      <c r="G2" s="202"/>
      <c r="H2" s="202"/>
      <c r="I2" s="202"/>
      <c r="J2" s="202"/>
      <c r="K2" s="202"/>
    </row>
    <row r="3" spans="1:11" ht="20.25" customHeight="1">
      <c r="A3" t="s">
        <v>114</v>
      </c>
      <c r="C3" s="68" t="s">
        <v>6</v>
      </c>
      <c r="D3" s="222">
        <v>1176543200</v>
      </c>
      <c r="E3" s="222"/>
      <c r="F3" s="29" t="s">
        <v>14</v>
      </c>
      <c r="G3" s="222" t="s">
        <v>95</v>
      </c>
      <c r="H3" s="222"/>
      <c r="I3" s="222"/>
      <c r="J3" s="222"/>
      <c r="K3" s="222"/>
    </row>
    <row r="4" spans="1:11" ht="13.5">
      <c r="A4" s="44" t="s">
        <v>40</v>
      </c>
      <c r="B4" s="15" t="s">
        <v>6</v>
      </c>
      <c r="C4" s="15" t="s">
        <v>14</v>
      </c>
      <c r="D4" s="96" t="s">
        <v>91</v>
      </c>
      <c r="E4" s="47" t="s">
        <v>115</v>
      </c>
      <c r="F4" s="47" t="s">
        <v>116</v>
      </c>
      <c r="G4" s="47" t="s">
        <v>117</v>
      </c>
      <c r="H4" s="47" t="s">
        <v>118</v>
      </c>
      <c r="I4" s="47" t="s">
        <v>119</v>
      </c>
      <c r="J4" s="67" t="s">
        <v>87</v>
      </c>
      <c r="K4" s="97" t="s">
        <v>88</v>
      </c>
    </row>
    <row r="5" spans="1:11" ht="17.25" customHeight="1">
      <c r="A5" s="212" t="s">
        <v>120</v>
      </c>
      <c r="B5" s="98">
        <v>1176543200</v>
      </c>
      <c r="C5" s="98" t="s">
        <v>95</v>
      </c>
      <c r="D5" s="98">
        <v>20</v>
      </c>
      <c r="E5" s="98">
        <v>20</v>
      </c>
      <c r="F5" s="98">
        <v>19</v>
      </c>
      <c r="G5" s="98">
        <v>19</v>
      </c>
      <c r="H5" s="98">
        <v>18</v>
      </c>
      <c r="I5" s="98">
        <v>18</v>
      </c>
      <c r="J5" s="218">
        <v>183</v>
      </c>
      <c r="K5" s="216" t="s">
        <v>65</v>
      </c>
    </row>
    <row r="6" spans="1:11" ht="17.25" customHeight="1">
      <c r="A6" s="212"/>
      <c r="B6" s="99">
        <v>1176666666</v>
      </c>
      <c r="C6" s="99" t="s">
        <v>121</v>
      </c>
      <c r="D6" s="99">
        <v>12</v>
      </c>
      <c r="E6" s="99">
        <v>12</v>
      </c>
      <c r="F6" s="99">
        <v>12</v>
      </c>
      <c r="G6" s="99">
        <v>11</v>
      </c>
      <c r="H6" s="99">
        <v>11</v>
      </c>
      <c r="I6" s="99">
        <v>11</v>
      </c>
      <c r="J6" s="219"/>
      <c r="K6" s="217"/>
    </row>
    <row r="7" spans="1:11" ht="17.25" customHeight="1">
      <c r="A7" s="212"/>
      <c r="B7" s="99"/>
      <c r="C7" s="99"/>
      <c r="D7" s="99"/>
      <c r="E7" s="99"/>
      <c r="F7" s="99"/>
      <c r="G7" s="99"/>
      <c r="H7" s="99"/>
      <c r="I7" s="99"/>
      <c r="J7" s="219"/>
      <c r="K7" s="217"/>
    </row>
    <row r="8" spans="1:11" ht="17.25" customHeight="1">
      <c r="A8" s="212"/>
      <c r="B8" s="100"/>
      <c r="C8" s="100"/>
      <c r="D8" s="100"/>
      <c r="E8" s="100"/>
      <c r="F8" s="100"/>
      <c r="G8" s="100"/>
      <c r="H8" s="100"/>
      <c r="I8" s="100"/>
      <c r="J8" s="220"/>
      <c r="K8" s="217"/>
    </row>
    <row r="9" spans="1:11" ht="17.25" customHeight="1">
      <c r="A9" s="212" t="s">
        <v>63</v>
      </c>
      <c r="B9" s="98">
        <v>1175555555</v>
      </c>
      <c r="C9" s="98" t="s">
        <v>122</v>
      </c>
      <c r="D9" s="98">
        <v>3</v>
      </c>
      <c r="E9" s="98">
        <v>3</v>
      </c>
      <c r="F9" s="98">
        <v>3</v>
      </c>
      <c r="G9" s="98">
        <v>3</v>
      </c>
      <c r="H9" s="98">
        <v>4</v>
      </c>
      <c r="I9" s="98">
        <v>4</v>
      </c>
      <c r="J9" s="218">
        <v>20</v>
      </c>
      <c r="K9" s="216"/>
    </row>
    <row r="10" spans="1:11" ht="17.25" customHeight="1">
      <c r="A10" s="212"/>
      <c r="B10" s="99"/>
      <c r="C10" s="99"/>
      <c r="D10" s="99"/>
      <c r="E10" s="99"/>
      <c r="F10" s="99"/>
      <c r="G10" s="99"/>
      <c r="H10" s="99"/>
      <c r="I10" s="99"/>
      <c r="J10" s="219"/>
      <c r="K10" s="217"/>
    </row>
    <row r="11" spans="1:11" ht="17.25" customHeight="1">
      <c r="A11" s="212"/>
      <c r="B11" s="99"/>
      <c r="C11" s="99"/>
      <c r="D11" s="99"/>
      <c r="E11" s="99"/>
      <c r="F11" s="99"/>
      <c r="G11" s="99"/>
      <c r="H11" s="99"/>
      <c r="I11" s="99"/>
      <c r="J11" s="219"/>
      <c r="K11" s="217"/>
    </row>
    <row r="12" spans="1:11" ht="17.25" customHeight="1">
      <c r="A12" s="212"/>
      <c r="B12" s="100"/>
      <c r="C12" s="100"/>
      <c r="D12" s="100"/>
      <c r="E12" s="100"/>
      <c r="F12" s="100"/>
      <c r="G12" s="100"/>
      <c r="H12" s="100"/>
      <c r="I12" s="100"/>
      <c r="J12" s="220"/>
      <c r="K12" s="217"/>
    </row>
    <row r="13" spans="1:11" ht="17.25" customHeight="1">
      <c r="A13" s="212"/>
      <c r="B13" s="98"/>
      <c r="C13" s="98"/>
      <c r="D13" s="98"/>
      <c r="E13" s="98"/>
      <c r="F13" s="98"/>
      <c r="G13" s="98"/>
      <c r="H13" s="98"/>
      <c r="I13" s="98"/>
      <c r="J13" s="214"/>
      <c r="K13" s="216"/>
    </row>
    <row r="14" spans="1:11" ht="17.25" customHeight="1">
      <c r="A14" s="212"/>
      <c r="B14" s="99"/>
      <c r="C14" s="99"/>
      <c r="D14" s="99"/>
      <c r="E14" s="99"/>
      <c r="F14" s="99"/>
      <c r="G14" s="99"/>
      <c r="H14" s="99"/>
      <c r="I14" s="99"/>
      <c r="J14" s="215"/>
      <c r="K14" s="217"/>
    </row>
    <row r="15" spans="1:11" ht="17.25" customHeight="1">
      <c r="A15" s="212"/>
      <c r="B15" s="99"/>
      <c r="C15" s="99"/>
      <c r="D15" s="99"/>
      <c r="E15" s="99"/>
      <c r="F15" s="99"/>
      <c r="G15" s="99"/>
      <c r="H15" s="99"/>
      <c r="I15" s="99"/>
      <c r="J15" s="215"/>
      <c r="K15" s="217"/>
    </row>
    <row r="16" spans="1:11" ht="17.25" customHeight="1">
      <c r="A16" s="212"/>
      <c r="B16" s="100"/>
      <c r="C16" s="100"/>
      <c r="D16" s="100"/>
      <c r="E16" s="100"/>
      <c r="F16" s="100"/>
      <c r="G16" s="100"/>
      <c r="H16" s="100"/>
      <c r="I16" s="100"/>
      <c r="J16" s="215"/>
      <c r="K16" s="217"/>
    </row>
    <row r="17" spans="1:11" ht="17.25" customHeight="1">
      <c r="A17" s="212"/>
      <c r="B17" s="98"/>
      <c r="C17" s="98"/>
      <c r="D17" s="98"/>
      <c r="E17" s="98"/>
      <c r="F17" s="98"/>
      <c r="G17" s="98"/>
      <c r="H17" s="98"/>
      <c r="I17" s="98"/>
      <c r="J17" s="214"/>
      <c r="K17" s="216"/>
    </row>
    <row r="18" spans="1:11" ht="17.25" customHeight="1">
      <c r="A18" s="212"/>
      <c r="B18" s="99"/>
      <c r="C18" s="99"/>
      <c r="D18" s="99"/>
      <c r="E18" s="99"/>
      <c r="F18" s="99"/>
      <c r="G18" s="99"/>
      <c r="H18" s="99"/>
      <c r="I18" s="99"/>
      <c r="J18" s="215"/>
      <c r="K18" s="217"/>
    </row>
    <row r="19" spans="1:11" ht="17.25" customHeight="1">
      <c r="A19" s="212"/>
      <c r="B19" s="99"/>
      <c r="C19" s="99"/>
      <c r="D19" s="99"/>
      <c r="E19" s="99"/>
      <c r="F19" s="99"/>
      <c r="G19" s="99"/>
      <c r="H19" s="99"/>
      <c r="I19" s="99"/>
      <c r="J19" s="215"/>
      <c r="K19" s="217"/>
    </row>
    <row r="20" spans="1:11" ht="17.25" customHeight="1">
      <c r="A20" s="212"/>
      <c r="B20" s="100"/>
      <c r="C20" s="100"/>
      <c r="D20" s="100"/>
      <c r="E20" s="100"/>
      <c r="F20" s="100"/>
      <c r="G20" s="100"/>
      <c r="H20" s="100"/>
      <c r="I20" s="100"/>
      <c r="J20" s="215"/>
      <c r="K20" s="217"/>
    </row>
    <row r="21" spans="1:11" ht="17.25" customHeight="1">
      <c r="A21" s="212"/>
      <c r="B21" s="98"/>
      <c r="C21" s="98"/>
      <c r="D21" s="98"/>
      <c r="E21" s="98"/>
      <c r="F21" s="98"/>
      <c r="G21" s="98"/>
      <c r="H21" s="98"/>
      <c r="I21" s="98"/>
      <c r="J21" s="214"/>
      <c r="K21" s="216"/>
    </row>
    <row r="22" spans="1:11" ht="17.25" customHeight="1">
      <c r="A22" s="212"/>
      <c r="B22" s="99"/>
      <c r="C22" s="99"/>
      <c r="D22" s="99"/>
      <c r="E22" s="99"/>
      <c r="F22" s="99"/>
      <c r="G22" s="99"/>
      <c r="H22" s="99"/>
      <c r="I22" s="99"/>
      <c r="J22" s="215"/>
      <c r="K22" s="217"/>
    </row>
    <row r="23" spans="1:11" ht="17.25" customHeight="1">
      <c r="A23" s="212"/>
      <c r="B23" s="99"/>
      <c r="C23" s="99"/>
      <c r="D23" s="99"/>
      <c r="E23" s="99"/>
      <c r="F23" s="99"/>
      <c r="G23" s="99"/>
      <c r="H23" s="99"/>
      <c r="I23" s="99"/>
      <c r="J23" s="215"/>
      <c r="K23" s="217"/>
    </row>
    <row r="24" spans="1:11" ht="17.25" customHeight="1">
      <c r="A24" s="212"/>
      <c r="B24" s="100"/>
      <c r="C24" s="100"/>
      <c r="D24" s="100"/>
      <c r="E24" s="100"/>
      <c r="F24" s="100"/>
      <c r="G24" s="100"/>
      <c r="H24" s="100"/>
      <c r="I24" s="100"/>
      <c r="J24" s="215"/>
      <c r="K24" s="217"/>
    </row>
    <row r="25" spans="1:11" ht="17.25" customHeight="1">
      <c r="A25" s="212"/>
      <c r="B25" s="98"/>
      <c r="C25" s="98"/>
      <c r="D25" s="98"/>
      <c r="E25" s="98"/>
      <c r="F25" s="98"/>
      <c r="G25" s="98"/>
      <c r="H25" s="98"/>
      <c r="I25" s="98"/>
      <c r="J25" s="214"/>
      <c r="K25" s="216"/>
    </row>
    <row r="26" spans="1:11" ht="17.25" customHeight="1">
      <c r="A26" s="212"/>
      <c r="B26" s="99"/>
      <c r="C26" s="99"/>
      <c r="D26" s="99"/>
      <c r="E26" s="99"/>
      <c r="F26" s="99"/>
      <c r="G26" s="99"/>
      <c r="H26" s="99"/>
      <c r="I26" s="99"/>
      <c r="J26" s="215"/>
      <c r="K26" s="217"/>
    </row>
    <row r="27" spans="1:11" ht="17.25" customHeight="1">
      <c r="A27" s="212"/>
      <c r="B27" s="99"/>
      <c r="C27" s="99"/>
      <c r="D27" s="99"/>
      <c r="E27" s="99"/>
      <c r="F27" s="99"/>
      <c r="G27" s="99"/>
      <c r="H27" s="99"/>
      <c r="I27" s="99"/>
      <c r="J27" s="215"/>
      <c r="K27" s="217"/>
    </row>
    <row r="28" spans="1:11" ht="17.25" customHeight="1">
      <c r="A28" s="213"/>
      <c r="B28" s="101"/>
      <c r="C28" s="101"/>
      <c r="D28" s="101"/>
      <c r="E28" s="101"/>
      <c r="F28" s="101"/>
      <c r="G28" s="101"/>
      <c r="H28" s="101"/>
      <c r="I28" s="101"/>
      <c r="J28" s="215"/>
      <c r="K28" s="217"/>
    </row>
    <row r="29" spans="1:11" ht="18.75" customHeight="1">
      <c r="A29" s="198" t="s">
        <v>22</v>
      </c>
      <c r="B29" s="199"/>
      <c r="C29" s="199"/>
      <c r="D29" s="84">
        <f aca="true" t="shared" si="0" ref="D29:J29">SUM(D5:D28)</f>
        <v>35</v>
      </c>
      <c r="E29" s="84">
        <f t="shared" si="0"/>
        <v>35</v>
      </c>
      <c r="F29" s="84">
        <f t="shared" si="0"/>
        <v>34</v>
      </c>
      <c r="G29" s="84">
        <f t="shared" si="0"/>
        <v>33</v>
      </c>
      <c r="H29" s="84">
        <f t="shared" si="0"/>
        <v>33</v>
      </c>
      <c r="I29" s="85">
        <f t="shared" si="0"/>
        <v>33</v>
      </c>
      <c r="J29" s="102">
        <f t="shared" si="0"/>
        <v>203</v>
      </c>
      <c r="K29" s="103" t="s">
        <v>123</v>
      </c>
    </row>
    <row r="30" ht="13.5">
      <c r="A30" t="s">
        <v>89</v>
      </c>
    </row>
    <row r="31" ht="13.5">
      <c r="A31" t="s">
        <v>90</v>
      </c>
    </row>
  </sheetData>
  <sheetProtection insertColumns="0" insertRows="0"/>
  <mergeCells count="23">
    <mergeCell ref="J1:K1"/>
    <mergeCell ref="A2:K2"/>
    <mergeCell ref="D3:E3"/>
    <mergeCell ref="G3:K3"/>
    <mergeCell ref="A5:A8"/>
    <mergeCell ref="J5:J8"/>
    <mergeCell ref="K5:K8"/>
    <mergeCell ref="A9:A12"/>
    <mergeCell ref="J9:J12"/>
    <mergeCell ref="K9:K12"/>
    <mergeCell ref="A13:A16"/>
    <mergeCell ref="J13:J16"/>
    <mergeCell ref="K13:K16"/>
    <mergeCell ref="A25:A28"/>
    <mergeCell ref="J25:J28"/>
    <mergeCell ref="K25:K28"/>
    <mergeCell ref="A29:C29"/>
    <mergeCell ref="A17:A20"/>
    <mergeCell ref="J17:J20"/>
    <mergeCell ref="K17:K20"/>
    <mergeCell ref="A21:A24"/>
    <mergeCell ref="J21:J24"/>
    <mergeCell ref="K21:K24"/>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大村 一生</cp:lastModifiedBy>
  <dcterms:created xsi:type="dcterms:W3CDTF">2018-08-28T00:26:57Z</dcterms:created>
  <dcterms:modified xsi:type="dcterms:W3CDTF">2018-09-04T06:31:59Z</dcterms:modified>
  <cp:category/>
  <cp:version/>
  <cp:contentType/>
  <cp:contentStatus/>
</cp:coreProperties>
</file>