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記入例" sheetId="1" r:id="rId1"/>
    <sheet name="1・12" sheetId="2" r:id="rId2"/>
    <sheet name="13・24" sheetId="3" r:id="rId3"/>
    <sheet name="25・36" sheetId="4" r:id="rId4"/>
    <sheet name="37・48" sheetId="5" r:id="rId5"/>
    <sheet name="49・60" sheetId="6" r:id="rId6"/>
    <sheet name="61・72" sheetId="7" r:id="rId7"/>
    <sheet name="集計表" sheetId="8" r:id="rId8"/>
  </sheets>
  <definedNames>
    <definedName name="_xlfn.SINGLE" hidden="1">#NAME?</definedName>
    <definedName name="_xlnm.Print_Area" localSheetId="1">'1・12'!$A$1:$AV$47</definedName>
    <definedName name="_xlnm.Print_Area" localSheetId="2">'13・24'!$A$1:$AV$47</definedName>
    <definedName name="_xlnm.Print_Area" localSheetId="3">'25・36'!$A$1:$AV$47</definedName>
    <definedName name="_xlnm.Print_Area" localSheetId="4">'37・48'!$A$1:$AV$47</definedName>
    <definedName name="_xlnm.Print_Area" localSheetId="5">'49・60'!$A$1:$AV$47</definedName>
    <definedName name="_xlnm.Print_Area" localSheetId="6">'61・72'!$A$1:$AV$47</definedName>
    <definedName name="_xlnm.Print_Area" localSheetId="0">'記入例'!$A$1:$AV$47</definedName>
    <definedName name="_xlnm.Print_Area" localSheetId="7">'集計表'!$A$1:$AU$39</definedName>
  </definedNames>
  <calcPr fullCalcOnLoad="1"/>
</workbook>
</file>

<file path=xl/sharedStrings.xml><?xml version="1.0" encoding="utf-8"?>
<sst xmlns="http://schemas.openxmlformats.org/spreadsheetml/2006/main" count="1554" uniqueCount="88">
  <si>
    <t>閉所日数計</t>
  </si>
  <si>
    <t>日</t>
  </si>
  <si>
    <t>土</t>
  </si>
  <si>
    <t>№</t>
  </si>
  <si>
    <t>：</t>
  </si>
  <si>
    <t>第</t>
  </si>
  <si>
    <t>工事名</t>
  </si>
  <si>
    <t>R○.○.○～R○.○.○</t>
  </si>
  <si>
    <t>振替閉所日■</t>
  </si>
  <si>
    <t>月</t>
  </si>
  <si>
    <t>－</t>
  </si>
  <si>
    <t>□</t>
  </si>
  <si>
    <t>工期</t>
  </si>
  <si>
    <t>受注者</t>
  </si>
  <si>
    <t>　・閉所率</t>
  </si>
  <si>
    <t>木</t>
  </si>
  <si>
    <t>　　　→4週8休以上</t>
  </si>
  <si>
    <t>火</t>
  </si>
  <si>
    <t>■</t>
  </si>
  <si>
    <t>工事場所</t>
  </si>
  <si>
    <t>＜確認事項＞</t>
  </si>
  <si>
    <t>水</t>
  </si>
  <si>
    <t>期間日数計</t>
  </si>
  <si>
    <t>●</t>
  </si>
  <si>
    <t>日付　</t>
  </si>
  <si>
    <t>週</t>
  </si>
  <si>
    <t>～</t>
  </si>
  <si>
    <t>閉所日　■</t>
  </si>
  <si>
    <t>金</t>
  </si>
  <si>
    <t>曜日　</t>
  </si>
  <si>
    <t>日</t>
  </si>
  <si>
    <t>【発注者指定型】</t>
  </si>
  <si>
    <t>閉所日　□</t>
  </si>
  <si>
    <t>休日の計画及び実績</t>
  </si>
  <si>
    <t>現場閉所日</t>
  </si>
  <si>
    <t>特記事項</t>
  </si>
  <si>
    <t>計画</t>
  </si>
  <si>
    <t xml:space="preserve"> 休日取得計画</t>
  </si>
  <si>
    <t>実績</t>
  </si>
  <si>
    <t>通常閉所日□</t>
  </si>
  <si>
    <t>閉所率</t>
  </si>
  <si>
    <t>％</t>
  </si>
  <si>
    <t xml:space="preserve"> 休日取得実績</t>
  </si>
  <si>
    <t>発注者</t>
  </si>
  <si>
    <t>～</t>
  </si>
  <si>
    <t>◎対象期間全体</t>
  </si>
  <si>
    <t>28.5％以上</t>
  </si>
  <si>
    <t>志木市</t>
  </si>
  <si>
    <t>課</t>
  </si>
  <si>
    <t>※現場閉所日は現場代理人、監理技術者等の休日と連動するものとする。</t>
  </si>
  <si>
    <t>工期</t>
  </si>
  <si>
    <t>〇月→</t>
  </si>
  <si>
    <t>発注者</t>
  </si>
  <si>
    <t>閉所日（□：通常　■：振替等）、振替作業日（●）、祝日・夏休・年末年始休・工場製作のみ期間等（－）</t>
  </si>
  <si>
    <t>凡例</t>
  </si>
  <si>
    <t>□</t>
  </si>
  <si>
    <t>現場施工着手日</t>
  </si>
  <si>
    <t>■</t>
  </si>
  <si>
    <t>●</t>
  </si>
  <si>
    <t>〇〇工事</t>
  </si>
  <si>
    <t>志木市中宗岡１－１－１</t>
  </si>
  <si>
    <t>８月→</t>
  </si>
  <si>
    <t>９月→</t>
  </si>
  <si>
    <t>１０月→</t>
  </si>
  <si>
    <t>行政管理課</t>
  </si>
  <si>
    <t>R６.８.１～R６.１０.２３</t>
  </si>
  <si>
    <t>工場製作</t>
  </si>
  <si>
    <t>夏休</t>
  </si>
  <si>
    <t>－</t>
  </si>
  <si>
    <t>祝日
夏休</t>
  </si>
  <si>
    <t>祝日</t>
  </si>
  <si>
    <t>工期最終日</t>
  </si>
  <si>
    <t>工事検査日</t>
  </si>
  <si>
    <t>地元調整作業①</t>
  </si>
  <si>
    <t>雨天閉所②</t>
  </si>
  <si>
    <t>（巡回パトロールのみ）</t>
  </si>
  <si>
    <t>祝日↓9/20の振替閉所③</t>
  </si>
  <si>
    <t>緊急作業③</t>
  </si>
  <si>
    <t>工事完成日</t>
  </si>
  <si>
    <t>9/7の振替閉所①</t>
  </si>
  <si>
    <t>9/13の振替作業②</t>
  </si>
  <si>
    <t>現場閉所の実施に係る計画書</t>
  </si>
  <si>
    <t>現場閉所の実施の状況についての報告書</t>
  </si>
  <si>
    <t>株式会社○○建設</t>
  </si>
  <si>
    <t>現場閉所の実施の状況についての報告書【集計表】</t>
  </si>
  <si>
    <t>作成日</t>
  </si>
  <si>
    <t>作成日</t>
  </si>
  <si>
    <t>工事完成予定日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</si>
</sst>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2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 quotePrefix="1">
      <alignment horizontal="center" vertical="center"/>
    </xf>
    <xf numFmtId="0" fontId="26" fillId="0" borderId="19" xfId="0" applyFont="1" applyFill="1" applyBorder="1" applyAlignment="1" quotePrefix="1">
      <alignment horizontal="center" vertical="center"/>
    </xf>
    <xf numFmtId="0" fontId="26" fillId="0" borderId="16" xfId="0" applyFont="1" applyFill="1" applyBorder="1" applyAlignment="1" quotePrefix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 quotePrefix="1">
      <alignment horizontal="center" vertical="center"/>
    </xf>
    <xf numFmtId="0" fontId="20" fillId="0" borderId="25" xfId="0" applyFont="1" applyFill="1" applyBorder="1" applyAlignment="1" quotePrefix="1">
      <alignment horizontal="center" vertical="center"/>
    </xf>
    <xf numFmtId="0" fontId="20" fillId="0" borderId="22" xfId="0" applyFont="1" applyFill="1" applyBorder="1" applyAlignment="1" quotePrefix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27" fillId="6" borderId="3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8" fillId="3" borderId="37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77" fontId="28" fillId="0" borderId="0" xfId="49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28" fillId="3" borderId="44" xfId="0" applyFont="1" applyFill="1" applyBorder="1" applyAlignment="1">
      <alignment horizontal="left" vertical="center"/>
    </xf>
    <xf numFmtId="0" fontId="0" fillId="25" borderId="13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right" vertical="center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24" borderId="0" xfId="0" applyFill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5" borderId="1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top" textRotation="255" shrinkToFit="1"/>
    </xf>
    <xf numFmtId="0" fontId="31" fillId="0" borderId="56" xfId="0" applyFont="1" applyFill="1" applyBorder="1" applyAlignment="1">
      <alignment horizontal="center" vertical="top" textRotation="255" shrinkToFit="1"/>
    </xf>
    <xf numFmtId="0" fontId="31" fillId="0" borderId="59" xfId="0" applyFont="1" applyFill="1" applyBorder="1" applyAlignment="1">
      <alignment horizontal="center" vertical="top" textRotation="255" shrinkToFit="1"/>
    </xf>
    <xf numFmtId="0" fontId="31" fillId="0" borderId="60" xfId="0" applyFont="1" applyFill="1" applyBorder="1" applyAlignment="1">
      <alignment horizontal="center" vertical="top" textRotation="255" shrinkToFit="1"/>
    </xf>
    <xf numFmtId="0" fontId="31" fillId="0" borderId="61" xfId="0" applyFont="1" applyFill="1" applyBorder="1" applyAlignment="1">
      <alignment horizontal="center" vertical="top" textRotation="255" shrinkToFit="1"/>
    </xf>
    <xf numFmtId="0" fontId="31" fillId="0" borderId="62" xfId="0" applyFont="1" applyFill="1" applyBorder="1" applyAlignment="1">
      <alignment horizontal="center" vertical="top" textRotation="255" shrinkToFit="1"/>
    </xf>
    <xf numFmtId="0" fontId="31" fillId="0" borderId="60" xfId="0" applyFont="1" applyFill="1" applyBorder="1" applyAlignment="1" quotePrefix="1">
      <alignment horizontal="center" vertical="top" textRotation="255" shrinkToFit="1"/>
    </xf>
    <xf numFmtId="0" fontId="31" fillId="0" borderId="61" xfId="0" applyFont="1" applyFill="1" applyBorder="1" applyAlignment="1" quotePrefix="1">
      <alignment horizontal="center" vertical="top" textRotation="255" shrinkToFit="1"/>
    </xf>
    <xf numFmtId="0" fontId="31" fillId="0" borderId="62" xfId="0" applyFont="1" applyFill="1" applyBorder="1" applyAlignment="1" quotePrefix="1">
      <alignment horizontal="center" vertical="top" textRotation="255" shrinkToFit="1"/>
    </xf>
    <xf numFmtId="0" fontId="31" fillId="0" borderId="63" xfId="0" applyFont="1" applyFill="1" applyBorder="1" applyAlignment="1">
      <alignment horizontal="center" vertical="top" textRotation="255" shrinkToFit="1"/>
    </xf>
    <xf numFmtId="0" fontId="31" fillId="0" borderId="64" xfId="0" applyFont="1" applyFill="1" applyBorder="1" applyAlignment="1">
      <alignment horizontal="center" vertical="top" textRotation="255" shrinkToFit="1"/>
    </xf>
    <xf numFmtId="0" fontId="31" fillId="0" borderId="65" xfId="0" applyFont="1" applyFill="1" applyBorder="1" applyAlignment="1">
      <alignment horizontal="center" vertical="top" textRotation="255" shrinkToFit="1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top" textRotation="255" shrinkToFit="1"/>
    </xf>
    <xf numFmtId="0" fontId="31" fillId="0" borderId="55" xfId="0" applyFont="1" applyFill="1" applyBorder="1" applyAlignment="1">
      <alignment horizontal="center" vertical="top" textRotation="255" shrinkToFit="1"/>
    </xf>
    <xf numFmtId="0" fontId="31" fillId="0" borderId="57" xfId="0" applyFont="1" applyFill="1" applyBorder="1" applyAlignment="1">
      <alignment horizontal="center" vertical="top" textRotation="255" shrinkToFit="1"/>
    </xf>
    <xf numFmtId="0" fontId="31" fillId="0" borderId="67" xfId="0" applyFont="1" applyFill="1" applyBorder="1" applyAlignment="1">
      <alignment horizontal="center" vertical="top" textRotation="255" shrinkToFit="1"/>
    </xf>
    <xf numFmtId="0" fontId="31" fillId="0" borderId="68" xfId="0" applyFont="1" applyFill="1" applyBorder="1" applyAlignment="1">
      <alignment horizontal="center" vertical="top" textRotation="255" shrinkToFit="1"/>
    </xf>
    <xf numFmtId="0" fontId="31" fillId="0" borderId="69" xfId="0" applyFont="1" applyFill="1" applyBorder="1" applyAlignment="1">
      <alignment horizontal="center" vertical="top" textRotation="255" shrinkToFit="1"/>
    </xf>
    <xf numFmtId="0" fontId="31" fillId="0" borderId="70" xfId="0" applyFont="1" applyFill="1" applyBorder="1" applyAlignment="1">
      <alignment horizontal="center" vertical="top" textRotation="255" shrinkToFit="1"/>
    </xf>
    <xf numFmtId="0" fontId="31" fillId="0" borderId="71" xfId="0" applyFont="1" applyFill="1" applyBorder="1" applyAlignment="1">
      <alignment horizontal="center" vertical="top" textRotation="255" shrinkToFit="1"/>
    </xf>
    <xf numFmtId="0" fontId="31" fillId="0" borderId="72" xfId="0" applyFont="1" applyFill="1" applyBorder="1" applyAlignment="1">
      <alignment horizontal="center" vertical="top" textRotation="255" shrinkToFit="1"/>
    </xf>
    <xf numFmtId="0" fontId="27" fillId="6" borderId="19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73" xfId="0" applyFont="1" applyFill="1" applyBorder="1" applyAlignment="1">
      <alignment horizontal="center" vertical="center"/>
    </xf>
    <xf numFmtId="177" fontId="27" fillId="6" borderId="57" xfId="49" applyNumberFormat="1" applyFont="1" applyFill="1" applyBorder="1" applyAlignment="1">
      <alignment horizontal="right" vertical="center"/>
    </xf>
    <xf numFmtId="177" fontId="27" fillId="6" borderId="58" xfId="49" applyNumberFormat="1" applyFont="1" applyFill="1" applyBorder="1" applyAlignment="1">
      <alignment horizontal="right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177" fontId="28" fillId="3" borderId="57" xfId="49" applyNumberFormat="1" applyFont="1" applyFill="1" applyBorder="1" applyAlignment="1">
      <alignment horizontal="right" vertical="center"/>
    </xf>
    <xf numFmtId="177" fontId="28" fillId="3" borderId="58" xfId="49" applyNumberFormat="1" applyFont="1" applyFill="1" applyBorder="1" applyAlignment="1">
      <alignment horizontal="right" vertical="center"/>
    </xf>
    <xf numFmtId="0" fontId="32" fillId="0" borderId="60" xfId="0" applyFont="1" applyFill="1" applyBorder="1" applyAlignment="1">
      <alignment horizontal="center" vertical="top" textRotation="255" shrinkToFit="1"/>
    </xf>
    <xf numFmtId="0" fontId="32" fillId="0" borderId="61" xfId="0" applyFont="1" applyFill="1" applyBorder="1" applyAlignment="1">
      <alignment horizontal="center" vertical="top" textRotation="255" shrinkToFit="1"/>
    </xf>
    <xf numFmtId="0" fontId="32" fillId="0" borderId="62" xfId="0" applyFont="1" applyFill="1" applyBorder="1" applyAlignment="1">
      <alignment horizontal="center" vertical="top" textRotation="255" shrinkToFit="1"/>
    </xf>
    <xf numFmtId="0" fontId="32" fillId="0" borderId="60" xfId="0" applyFont="1" applyFill="1" applyBorder="1" applyAlignment="1" quotePrefix="1">
      <alignment horizontal="center" vertical="top" textRotation="255" shrinkToFit="1"/>
    </xf>
    <xf numFmtId="0" fontId="32" fillId="0" borderId="61" xfId="0" applyFont="1" applyFill="1" applyBorder="1" applyAlignment="1" quotePrefix="1">
      <alignment horizontal="center" vertical="top" textRotation="255" shrinkToFit="1"/>
    </xf>
    <xf numFmtId="0" fontId="32" fillId="0" borderId="62" xfId="0" applyFont="1" applyFill="1" applyBorder="1" applyAlignment="1" quotePrefix="1">
      <alignment horizontal="center" vertical="top" textRotation="255" shrinkToFit="1"/>
    </xf>
    <xf numFmtId="0" fontId="31" fillId="0" borderId="74" xfId="0" applyFont="1" applyFill="1" applyBorder="1" applyAlignment="1">
      <alignment horizontal="center" vertical="top" textRotation="255" shrinkToFit="1"/>
    </xf>
    <xf numFmtId="0" fontId="31" fillId="0" borderId="75" xfId="0" applyFont="1" applyFill="1" applyBorder="1" applyAlignment="1">
      <alignment horizontal="center" vertical="top" textRotation="255" shrinkToFit="1"/>
    </xf>
    <xf numFmtId="0" fontId="31" fillId="0" borderId="76" xfId="0" applyFont="1" applyFill="1" applyBorder="1" applyAlignment="1">
      <alignment horizontal="center" vertical="top" textRotation="255" shrinkToFit="1"/>
    </xf>
    <xf numFmtId="0" fontId="28" fillId="0" borderId="16" xfId="0" applyFont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top" textRotation="255" wrapText="1"/>
    </xf>
    <xf numFmtId="0" fontId="26" fillId="0" borderId="56" xfId="0" applyFont="1" applyFill="1" applyBorder="1" applyAlignment="1">
      <alignment horizontal="center" vertical="top" textRotation="255" wrapText="1"/>
    </xf>
    <xf numFmtId="0" fontId="26" fillId="0" borderId="59" xfId="0" applyFont="1" applyFill="1" applyBorder="1" applyAlignment="1">
      <alignment horizontal="center" vertical="top" textRotation="255" wrapText="1"/>
    </xf>
    <xf numFmtId="0" fontId="26" fillId="0" borderId="60" xfId="0" applyFont="1" applyFill="1" applyBorder="1" applyAlignment="1">
      <alignment horizontal="center" vertical="top" textRotation="255" wrapText="1"/>
    </xf>
    <xf numFmtId="0" fontId="26" fillId="0" borderId="61" xfId="0" applyFont="1" applyFill="1" applyBorder="1" applyAlignment="1">
      <alignment horizontal="center" vertical="top" textRotation="255" wrapText="1"/>
    </xf>
    <xf numFmtId="0" fontId="26" fillId="0" borderId="62" xfId="0" applyFont="1" applyFill="1" applyBorder="1" applyAlignment="1">
      <alignment horizontal="center" vertical="top" textRotation="255" wrapText="1"/>
    </xf>
    <xf numFmtId="0" fontId="26" fillId="0" borderId="28" xfId="0" applyFont="1" applyFill="1" applyBorder="1" applyAlignment="1">
      <alignment horizontal="center" vertical="top" textRotation="255" wrapText="1"/>
    </xf>
    <xf numFmtId="0" fontId="26" fillId="0" borderId="55" xfId="0" applyFont="1" applyFill="1" applyBorder="1" applyAlignment="1">
      <alignment horizontal="center" vertical="top" textRotation="255" wrapText="1"/>
    </xf>
    <xf numFmtId="0" fontId="26" fillId="0" borderId="57" xfId="0" applyFont="1" applyFill="1" applyBorder="1" applyAlignment="1">
      <alignment horizontal="center" vertical="top" textRotation="255" wrapText="1"/>
    </xf>
    <xf numFmtId="0" fontId="0" fillId="0" borderId="60" xfId="0" applyFill="1" applyBorder="1" applyAlignment="1">
      <alignment horizontal="center" vertical="top" textRotation="255" wrapText="1"/>
    </xf>
    <xf numFmtId="0" fontId="0" fillId="0" borderId="61" xfId="0" applyFill="1" applyBorder="1" applyAlignment="1">
      <alignment horizontal="center" vertical="top" textRotation="255" wrapText="1"/>
    </xf>
    <xf numFmtId="0" fontId="0" fillId="0" borderId="62" xfId="0" applyFill="1" applyBorder="1" applyAlignment="1">
      <alignment horizontal="center" vertical="top" textRotation="255" wrapText="1"/>
    </xf>
    <xf numFmtId="0" fontId="26" fillId="0" borderId="77" xfId="0" applyFont="1" applyFill="1" applyBorder="1" applyAlignment="1">
      <alignment horizontal="center" vertical="top" textRotation="255" wrapText="1"/>
    </xf>
    <xf numFmtId="0" fontId="26" fillId="0" borderId="78" xfId="0" applyFont="1" applyFill="1" applyBorder="1" applyAlignment="1">
      <alignment horizontal="center" vertical="top" textRotation="255" wrapText="1"/>
    </xf>
    <xf numFmtId="0" fontId="26" fillId="0" borderId="79" xfId="0" applyFont="1" applyFill="1" applyBorder="1" applyAlignment="1">
      <alignment horizontal="center" vertical="top" textRotation="255" wrapText="1"/>
    </xf>
    <xf numFmtId="0" fontId="0" fillId="0" borderId="60" xfId="0" applyFill="1" applyBorder="1" applyAlignment="1" quotePrefix="1">
      <alignment horizontal="center" vertical="top" textRotation="255" wrapText="1"/>
    </xf>
    <xf numFmtId="0" fontId="0" fillId="0" borderId="61" xfId="0" applyFill="1" applyBorder="1" applyAlignment="1" quotePrefix="1">
      <alignment horizontal="center" vertical="top" textRotation="255" wrapText="1"/>
    </xf>
    <xf numFmtId="0" fontId="0" fillId="0" borderId="62" xfId="0" applyFill="1" applyBorder="1" applyAlignment="1" quotePrefix="1">
      <alignment horizontal="center" vertical="top" textRotation="255" wrapText="1"/>
    </xf>
    <xf numFmtId="0" fontId="20" fillId="0" borderId="60" xfId="0" applyFont="1" applyFill="1" applyBorder="1" applyAlignment="1">
      <alignment horizontal="center" vertical="top" textRotation="255" wrapText="1"/>
    </xf>
    <xf numFmtId="0" fontId="20" fillId="0" borderId="61" xfId="0" applyFont="1" applyFill="1" applyBorder="1" applyAlignment="1">
      <alignment horizontal="center" vertical="top" textRotation="255" wrapText="1"/>
    </xf>
    <xf numFmtId="0" fontId="20" fillId="0" borderId="62" xfId="0" applyFont="1" applyFill="1" applyBorder="1" applyAlignment="1">
      <alignment horizontal="center" vertical="top" textRotation="255" wrapText="1"/>
    </xf>
    <xf numFmtId="0" fontId="0" fillId="0" borderId="63" xfId="0" applyFill="1" applyBorder="1" applyAlignment="1">
      <alignment horizontal="center" vertical="top" textRotation="255" wrapText="1"/>
    </xf>
    <xf numFmtId="0" fontId="0" fillId="0" borderId="64" xfId="0" applyFill="1" applyBorder="1" applyAlignment="1">
      <alignment horizontal="center" vertical="top" textRotation="255" wrapText="1"/>
    </xf>
    <xf numFmtId="0" fontId="0" fillId="0" borderId="65" xfId="0" applyFill="1" applyBorder="1" applyAlignment="1">
      <alignment horizontal="center" vertical="top" textRotation="255" wrapText="1"/>
    </xf>
    <xf numFmtId="0" fontId="0" fillId="0" borderId="28" xfId="0" applyFill="1" applyBorder="1" applyAlignment="1">
      <alignment horizontal="center" vertical="top" textRotation="255" wrapText="1"/>
    </xf>
    <xf numFmtId="0" fontId="0" fillId="0" borderId="55" xfId="0" applyFill="1" applyBorder="1" applyAlignment="1">
      <alignment horizontal="center" vertical="top" textRotation="255" wrapText="1"/>
    </xf>
    <xf numFmtId="0" fontId="0" fillId="0" borderId="57" xfId="0" applyFill="1" applyBorder="1" applyAlignment="1">
      <alignment horizontal="center" vertical="top" textRotation="255" wrapText="1"/>
    </xf>
    <xf numFmtId="0" fontId="0" fillId="0" borderId="67" xfId="0" applyFill="1" applyBorder="1" applyAlignment="1">
      <alignment horizontal="center" vertical="top" textRotation="255" wrapText="1"/>
    </xf>
    <xf numFmtId="0" fontId="0" fillId="0" borderId="68" xfId="0" applyFill="1" applyBorder="1" applyAlignment="1">
      <alignment horizontal="center" vertical="top" textRotation="255" wrapText="1"/>
    </xf>
    <xf numFmtId="0" fontId="0" fillId="0" borderId="69" xfId="0" applyFill="1" applyBorder="1" applyAlignment="1">
      <alignment horizontal="center" vertical="top" textRotation="255" wrapText="1"/>
    </xf>
    <xf numFmtId="0" fontId="0" fillId="0" borderId="70" xfId="0" applyFill="1" applyBorder="1" applyAlignment="1">
      <alignment horizontal="center" vertical="top" textRotation="255"/>
    </xf>
    <xf numFmtId="0" fontId="0" fillId="0" borderId="71" xfId="0" applyFill="1" applyBorder="1" applyAlignment="1">
      <alignment horizontal="center" vertical="top" textRotation="255"/>
    </xf>
    <xf numFmtId="0" fontId="0" fillId="0" borderId="72" xfId="0" applyFill="1" applyBorder="1" applyAlignment="1">
      <alignment horizontal="center" vertical="top" textRotation="255"/>
    </xf>
    <xf numFmtId="0" fontId="0" fillId="0" borderId="30" xfId="0" applyFill="1" applyBorder="1" applyAlignment="1">
      <alignment horizontal="center" vertical="top" textRotation="255" wrapText="1"/>
    </xf>
    <xf numFmtId="0" fontId="0" fillId="0" borderId="56" xfId="0" applyFill="1" applyBorder="1" applyAlignment="1">
      <alignment horizontal="center" vertical="top" textRotation="255" wrapText="1"/>
    </xf>
    <xf numFmtId="0" fontId="0" fillId="0" borderId="59" xfId="0" applyFill="1" applyBorder="1" applyAlignment="1">
      <alignment horizontal="center" vertical="top" textRotation="255" wrapText="1"/>
    </xf>
    <xf numFmtId="0" fontId="20" fillId="0" borderId="30" xfId="0" applyFont="1" applyFill="1" applyBorder="1" applyAlignment="1">
      <alignment horizontal="center" vertical="top" textRotation="255" wrapText="1"/>
    </xf>
    <xf numFmtId="0" fontId="20" fillId="0" borderId="56" xfId="0" applyFont="1" applyFill="1" applyBorder="1" applyAlignment="1">
      <alignment horizontal="center" vertical="top" textRotation="255" wrapText="1"/>
    </xf>
    <xf numFmtId="0" fontId="20" fillId="0" borderId="59" xfId="0" applyFont="1" applyFill="1" applyBorder="1" applyAlignment="1">
      <alignment horizontal="center" vertical="top" textRotation="255" wrapText="1"/>
    </xf>
    <xf numFmtId="0" fontId="20" fillId="0" borderId="60" xfId="0" applyFont="1" applyFill="1" applyBorder="1" applyAlignment="1" quotePrefix="1">
      <alignment horizontal="center" vertical="top" textRotation="255" wrapText="1"/>
    </xf>
    <xf numFmtId="0" fontId="20" fillId="0" borderId="61" xfId="0" applyFont="1" applyFill="1" applyBorder="1" applyAlignment="1" quotePrefix="1">
      <alignment horizontal="center" vertical="top" textRotation="255" wrapText="1"/>
    </xf>
    <xf numFmtId="0" fontId="20" fillId="0" borderId="62" xfId="0" applyFont="1" applyFill="1" applyBorder="1" applyAlignment="1" quotePrefix="1">
      <alignment horizontal="center" vertical="top" textRotation="255" wrapText="1"/>
    </xf>
    <xf numFmtId="0" fontId="0" fillId="0" borderId="74" xfId="0" applyFill="1" applyBorder="1" applyAlignment="1">
      <alignment horizontal="center" vertical="top" textRotation="255" wrapText="1"/>
    </xf>
    <xf numFmtId="0" fontId="0" fillId="0" borderId="75" xfId="0" applyFill="1" applyBorder="1" applyAlignment="1">
      <alignment horizontal="center" vertical="top" textRotation="255" wrapText="1"/>
    </xf>
    <xf numFmtId="0" fontId="0" fillId="0" borderId="76" xfId="0" applyFill="1" applyBorder="1" applyAlignment="1">
      <alignment horizontal="center" vertical="top" textRotation="255" wrapText="1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Border="1" applyAlignment="1">
      <alignment horizontal="distributed" vertical="center"/>
    </xf>
    <xf numFmtId="0" fontId="0" fillId="25" borderId="0" xfId="0" applyFill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82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28" fillId="3" borderId="85" xfId="49" applyNumberFormat="1" applyFont="1" applyFill="1" applyBorder="1" applyAlignment="1">
      <alignment horizontal="right" vertical="center"/>
    </xf>
    <xf numFmtId="177" fontId="28" fillId="3" borderId="86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7" fontId="28" fillId="0" borderId="0" xfId="49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4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36</xdr:row>
      <xdr:rowOff>28575</xdr:rowOff>
    </xdr:from>
    <xdr:to>
      <xdr:col>21</xdr:col>
      <xdr:colOff>228600</xdr:colOff>
      <xdr:row>45</xdr:row>
      <xdr:rowOff>171450</xdr:rowOff>
    </xdr:to>
    <xdr:sp>
      <xdr:nvSpPr>
        <xdr:cNvPr id="1" name="正方形/長方形 53"/>
        <xdr:cNvSpPr>
          <a:spLocks/>
        </xdr:cNvSpPr>
      </xdr:nvSpPr>
      <xdr:spPr>
        <a:xfrm>
          <a:off x="3990975" y="7258050"/>
          <a:ext cx="1438275" cy="1943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36</xdr:row>
      <xdr:rowOff>28575</xdr:rowOff>
    </xdr:from>
    <xdr:to>
      <xdr:col>29</xdr:col>
      <xdr:colOff>19050</xdr:colOff>
      <xdr:row>45</xdr:row>
      <xdr:rowOff>171450</xdr:rowOff>
    </xdr:to>
    <xdr:sp>
      <xdr:nvSpPr>
        <xdr:cNvPr id="2" name="正方形/長方形 53"/>
        <xdr:cNvSpPr>
          <a:spLocks/>
        </xdr:cNvSpPr>
      </xdr:nvSpPr>
      <xdr:spPr>
        <a:xfrm>
          <a:off x="5715000" y="7258050"/>
          <a:ext cx="1485900" cy="1943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38100</xdr:rowOff>
    </xdr:from>
    <xdr:to>
      <xdr:col>19</xdr:col>
      <xdr:colOff>9525</xdr:colOff>
      <xdr:row>31</xdr:row>
      <xdr:rowOff>180975</xdr:rowOff>
    </xdr:to>
    <xdr:sp>
      <xdr:nvSpPr>
        <xdr:cNvPr id="3" name="正方形/長方形 53"/>
        <xdr:cNvSpPr>
          <a:spLocks/>
        </xdr:cNvSpPr>
      </xdr:nvSpPr>
      <xdr:spPr>
        <a:xfrm>
          <a:off x="3724275" y="4438650"/>
          <a:ext cx="990600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38100</xdr:rowOff>
    </xdr:from>
    <xdr:to>
      <xdr:col>26</xdr:col>
      <xdr:colOff>28575</xdr:colOff>
      <xdr:row>31</xdr:row>
      <xdr:rowOff>180975</xdr:rowOff>
    </xdr:to>
    <xdr:sp>
      <xdr:nvSpPr>
        <xdr:cNvPr id="4" name="正方形/長方形 53"/>
        <xdr:cNvSpPr>
          <a:spLocks/>
        </xdr:cNvSpPr>
      </xdr:nvSpPr>
      <xdr:spPr>
        <a:xfrm>
          <a:off x="5962650" y="4438650"/>
          <a:ext cx="50482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38100</xdr:rowOff>
    </xdr:from>
    <xdr:to>
      <xdr:col>35</xdr:col>
      <xdr:colOff>28575</xdr:colOff>
      <xdr:row>31</xdr:row>
      <xdr:rowOff>180975</xdr:rowOff>
    </xdr:to>
    <xdr:sp>
      <xdr:nvSpPr>
        <xdr:cNvPr id="5" name="正方形/長方形 53"/>
        <xdr:cNvSpPr>
          <a:spLocks/>
        </xdr:cNvSpPr>
      </xdr:nvSpPr>
      <xdr:spPr>
        <a:xfrm>
          <a:off x="7924800" y="4438650"/>
          <a:ext cx="77152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19050</xdr:rowOff>
    </xdr:from>
    <xdr:to>
      <xdr:col>18</xdr:col>
      <xdr:colOff>228600</xdr:colOff>
      <xdr:row>17</xdr:row>
      <xdr:rowOff>190500</xdr:rowOff>
    </xdr:to>
    <xdr:sp>
      <xdr:nvSpPr>
        <xdr:cNvPr id="6" name="正方形/長方形 53"/>
        <xdr:cNvSpPr>
          <a:spLocks/>
        </xdr:cNvSpPr>
      </xdr:nvSpPr>
      <xdr:spPr>
        <a:xfrm>
          <a:off x="2505075" y="1619250"/>
          <a:ext cx="218122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28575</xdr:rowOff>
    </xdr:from>
    <xdr:to>
      <xdr:col>25</xdr:col>
      <xdr:colOff>247650</xdr:colOff>
      <xdr:row>18</xdr:row>
      <xdr:rowOff>0</xdr:rowOff>
    </xdr:to>
    <xdr:sp>
      <xdr:nvSpPr>
        <xdr:cNvPr id="7" name="正方形/長方形 53"/>
        <xdr:cNvSpPr>
          <a:spLocks/>
        </xdr:cNvSpPr>
      </xdr:nvSpPr>
      <xdr:spPr>
        <a:xfrm>
          <a:off x="4733925" y="1628775"/>
          <a:ext cx="170497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133350</xdr:rowOff>
    </xdr:from>
    <xdr:to>
      <xdr:col>8</xdr:col>
      <xdr:colOff>200025</xdr:colOff>
      <xdr:row>19</xdr:row>
      <xdr:rowOff>180975</xdr:rowOff>
    </xdr:to>
    <xdr:sp>
      <xdr:nvSpPr>
        <xdr:cNvPr id="8" name="吹き出し: 折線 12"/>
        <xdr:cNvSpPr>
          <a:spLocks/>
        </xdr:cNvSpPr>
      </xdr:nvSpPr>
      <xdr:spPr>
        <a:xfrm>
          <a:off x="304800" y="2533650"/>
          <a:ext cx="1876425" cy="1447800"/>
        </a:xfrm>
        <a:prstGeom prst="borderCallout2">
          <a:avLst>
            <a:gd name="adj1" fmla="val 51504"/>
            <a:gd name="adj2" fmla="val -70277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・現場事務所の設置、資機材の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搬入または仮設工事等実際に現場作業に着手する日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・対象期間は、「現場施工着手日」から「工事完成日」まで</a:t>
          </a:r>
        </a:p>
      </xdr:txBody>
    </xdr:sp>
    <xdr:clientData/>
  </xdr:twoCellAnchor>
  <xdr:twoCellAnchor>
    <xdr:from>
      <xdr:col>16</xdr:col>
      <xdr:colOff>19050</xdr:colOff>
      <xdr:row>15</xdr:row>
      <xdr:rowOff>9525</xdr:rowOff>
    </xdr:from>
    <xdr:to>
      <xdr:col>18</xdr:col>
      <xdr:colOff>28575</xdr:colOff>
      <xdr:row>16</xdr:row>
      <xdr:rowOff>180975</xdr:rowOff>
    </xdr:to>
    <xdr:sp>
      <xdr:nvSpPr>
        <xdr:cNvPr id="9" name="直線矢印コネクタ 16"/>
        <xdr:cNvSpPr>
          <a:spLocks/>
        </xdr:cNvSpPr>
      </xdr:nvSpPr>
      <xdr:spPr>
        <a:xfrm>
          <a:off x="3981450" y="3009900"/>
          <a:ext cx="5048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11</xdr:row>
      <xdr:rowOff>66675</xdr:rowOff>
    </xdr:from>
    <xdr:to>
      <xdr:col>37</xdr:col>
      <xdr:colOff>47625</xdr:colOff>
      <xdr:row>18</xdr:row>
      <xdr:rowOff>133350</xdr:rowOff>
    </xdr:to>
    <xdr:sp>
      <xdr:nvSpPr>
        <xdr:cNvPr id="10" name="吹き出し: 折線 84"/>
        <xdr:cNvSpPr>
          <a:spLocks/>
        </xdr:cNvSpPr>
      </xdr:nvSpPr>
      <xdr:spPr>
        <a:xfrm>
          <a:off x="7172325" y="2266950"/>
          <a:ext cx="2038350" cy="1466850"/>
        </a:xfrm>
        <a:prstGeom prst="borderCallout2">
          <a:avLst>
            <a:gd name="adj1" fmla="val -13777"/>
            <a:gd name="adj2" fmla="val 182467"/>
            <a:gd name="adj3" fmla="val -28439"/>
            <a:gd name="adj4" fmla="val 182671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・現場閉所日に作業が生じる場合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には、振替の現場閉所日を設定する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・現場閉所日は週休日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原則として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とする。ただし、祝日を充てる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こともできる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・現場管理上必要な作業（点検・ﾊﾟﾄﾛｰﾙ等）のみを行う場合は、閉所日として扱う</a:t>
          </a:r>
        </a:p>
      </xdr:txBody>
    </xdr:sp>
    <xdr:clientData/>
  </xdr:twoCellAnchor>
  <xdr:twoCellAnchor>
    <xdr:from>
      <xdr:col>5</xdr:col>
      <xdr:colOff>47625</xdr:colOff>
      <xdr:row>26</xdr:row>
      <xdr:rowOff>38100</xdr:rowOff>
    </xdr:from>
    <xdr:to>
      <xdr:col>12</xdr:col>
      <xdr:colOff>171450</xdr:colOff>
      <xdr:row>31</xdr:row>
      <xdr:rowOff>133350</xdr:rowOff>
    </xdr:to>
    <xdr:sp>
      <xdr:nvSpPr>
        <xdr:cNvPr id="11" name="吹き出し: 折線 82"/>
        <xdr:cNvSpPr>
          <a:spLocks/>
        </xdr:cNvSpPr>
      </xdr:nvSpPr>
      <xdr:spPr>
        <a:xfrm>
          <a:off x="1285875" y="5238750"/>
          <a:ext cx="1857375" cy="1123950"/>
        </a:xfrm>
        <a:prstGeom prst="borderCallout2">
          <a:avLst>
            <a:gd name="adj1" fmla="val 77652"/>
            <a:gd name="adj2" fmla="val -59453"/>
            <a:gd name="adj3" fmla="val 57666"/>
            <a:gd name="adj4" fmla="val -59236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・地元調整等により、週休日の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作業が必要となったため、３日前を振替閉所日とした場合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振替作業日（●）及び振替閉所日（■）の場合は、その内容を簡潔に記入</a:t>
          </a:r>
        </a:p>
      </xdr:txBody>
    </xdr:sp>
    <xdr:clientData/>
  </xdr:twoCellAnchor>
  <xdr:twoCellAnchor>
    <xdr:from>
      <xdr:col>19</xdr:col>
      <xdr:colOff>76200</xdr:colOff>
      <xdr:row>27</xdr:row>
      <xdr:rowOff>133350</xdr:rowOff>
    </xdr:from>
    <xdr:to>
      <xdr:col>23</xdr:col>
      <xdr:colOff>200025</xdr:colOff>
      <xdr:row>33</xdr:row>
      <xdr:rowOff>0</xdr:rowOff>
    </xdr:to>
    <xdr:sp>
      <xdr:nvSpPr>
        <xdr:cNvPr id="12" name="吹き出し: 折線 83"/>
        <xdr:cNvSpPr>
          <a:spLocks/>
        </xdr:cNvSpPr>
      </xdr:nvSpPr>
      <xdr:spPr>
        <a:xfrm>
          <a:off x="4781550" y="5534025"/>
          <a:ext cx="1114425" cy="1095375"/>
        </a:xfrm>
        <a:prstGeom prst="borderCallout2">
          <a:avLst>
            <a:gd name="adj1" fmla="val 50000"/>
            <a:gd name="adj2" fmla="val -87175"/>
            <a:gd name="adj3" fmla="val -17578"/>
            <a:gd name="adj4" fmla="val -8724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・降雨、降雪等の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天候の影響による予定外の現場閉所とし、翌日の通常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閉所日を振替作業日とした場合</a:t>
          </a:r>
        </a:p>
      </xdr:txBody>
    </xdr:sp>
    <xdr:clientData/>
  </xdr:twoCellAnchor>
  <xdr:twoCellAnchor>
    <xdr:from>
      <xdr:col>6</xdr:col>
      <xdr:colOff>161925</xdr:colOff>
      <xdr:row>42</xdr:row>
      <xdr:rowOff>142875</xdr:rowOff>
    </xdr:from>
    <xdr:to>
      <xdr:col>14</xdr:col>
      <xdr:colOff>104775</xdr:colOff>
      <xdr:row>45</xdr:row>
      <xdr:rowOff>133350</xdr:rowOff>
    </xdr:to>
    <xdr:sp>
      <xdr:nvSpPr>
        <xdr:cNvPr id="13" name="吹き出し: 折線 35"/>
        <xdr:cNvSpPr>
          <a:spLocks/>
        </xdr:cNvSpPr>
      </xdr:nvSpPr>
      <xdr:spPr>
        <a:xfrm>
          <a:off x="1647825" y="8572500"/>
          <a:ext cx="1924050" cy="590550"/>
        </a:xfrm>
        <a:prstGeom prst="borderCallout2">
          <a:avLst>
            <a:gd name="adj1" fmla="val 196013"/>
            <a:gd name="adj2" fmla="val -70782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７日に満たない最終週のため、対象期間から除く</a:t>
          </a:r>
        </a:p>
      </xdr:txBody>
    </xdr:sp>
    <xdr:clientData/>
  </xdr:twoCellAnchor>
  <xdr:twoCellAnchor>
    <xdr:from>
      <xdr:col>31</xdr:col>
      <xdr:colOff>76200</xdr:colOff>
      <xdr:row>42</xdr:row>
      <xdr:rowOff>142875</xdr:rowOff>
    </xdr:from>
    <xdr:to>
      <xdr:col>36</xdr:col>
      <xdr:colOff>19050</xdr:colOff>
      <xdr:row>45</xdr:row>
      <xdr:rowOff>152400</xdr:rowOff>
    </xdr:to>
    <xdr:sp>
      <xdr:nvSpPr>
        <xdr:cNvPr id="14" name="吹き出し: 折線 29"/>
        <xdr:cNvSpPr>
          <a:spLocks/>
        </xdr:cNvSpPr>
      </xdr:nvSpPr>
      <xdr:spPr>
        <a:xfrm>
          <a:off x="7753350" y="8572500"/>
          <a:ext cx="1181100" cy="609600"/>
        </a:xfrm>
        <a:prstGeom prst="borderCallout2">
          <a:avLst>
            <a:gd name="adj1" fmla="val -245175"/>
            <a:gd name="adj2" fmla="val -135990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原則、工事完成通知における工事完成日</a:t>
          </a:r>
        </a:p>
      </xdr:txBody>
    </xdr:sp>
    <xdr:clientData/>
  </xdr:twoCellAnchor>
  <xdr:twoCellAnchor>
    <xdr:from>
      <xdr:col>14</xdr:col>
      <xdr:colOff>104775</xdr:colOff>
      <xdr:row>40</xdr:row>
      <xdr:rowOff>171450</xdr:rowOff>
    </xdr:from>
    <xdr:to>
      <xdr:col>18</xdr:col>
      <xdr:colOff>180975</xdr:colOff>
      <xdr:row>45</xdr:row>
      <xdr:rowOff>28575</xdr:rowOff>
    </xdr:to>
    <xdr:sp>
      <xdr:nvSpPr>
        <xdr:cNvPr id="15" name="直線矢印コネクタ 57"/>
        <xdr:cNvSpPr>
          <a:spLocks/>
        </xdr:cNvSpPr>
      </xdr:nvSpPr>
      <xdr:spPr>
        <a:xfrm flipV="1">
          <a:off x="3571875" y="8201025"/>
          <a:ext cx="10668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66675</xdr:rowOff>
    </xdr:from>
    <xdr:to>
      <xdr:col>25</xdr:col>
      <xdr:colOff>228600</xdr:colOff>
      <xdr:row>18</xdr:row>
      <xdr:rowOff>190500</xdr:rowOff>
    </xdr:to>
    <xdr:sp>
      <xdr:nvSpPr>
        <xdr:cNvPr id="16" name="吹き出し: 折線 45"/>
        <xdr:cNvSpPr>
          <a:spLocks/>
        </xdr:cNvSpPr>
      </xdr:nvSpPr>
      <xdr:spPr>
        <a:xfrm>
          <a:off x="4476750" y="3067050"/>
          <a:ext cx="1943100" cy="723900"/>
        </a:xfrm>
        <a:prstGeom prst="borderCallout2">
          <a:avLst>
            <a:gd name="adj1" fmla="val 27490"/>
            <a:gd name="adj2" fmla="val -96486"/>
            <a:gd name="adj3" fmla="val 33754"/>
            <a:gd name="adj4" fmla="val -72328"/>
            <a:gd name="adj5" fmla="val 33611"/>
            <a:gd name="adj6" fmla="val -4991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「夏休」「年末年始」「工場製作」期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間は対象期間（分母）に含み、その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うち、週休日（原則、土日）のみを現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場閉所日（分子）としてカウントする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200025</xdr:colOff>
      <xdr:row>15</xdr:row>
      <xdr:rowOff>9525</xdr:rowOff>
    </xdr:from>
    <xdr:to>
      <xdr:col>45</xdr:col>
      <xdr:colOff>142875</xdr:colOff>
      <xdr:row>21</xdr:row>
      <xdr:rowOff>161925</xdr:rowOff>
    </xdr:to>
    <xdr:sp>
      <xdr:nvSpPr>
        <xdr:cNvPr id="1" name="吹き出し: 折線 1"/>
        <xdr:cNvSpPr>
          <a:spLocks/>
        </xdr:cNvSpPr>
      </xdr:nvSpPr>
      <xdr:spPr>
        <a:xfrm>
          <a:off x="7867650" y="2914650"/>
          <a:ext cx="2133600" cy="1200150"/>
        </a:xfrm>
        <a:prstGeom prst="borderCallout2">
          <a:avLst>
            <a:gd name="adj1" fmla="val -56250"/>
            <a:gd name="adj2" fmla="val -107337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・４週８休の履行実績の評価は、現場施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工期間全体における４週８休の達成状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・なお、休日の取得に当たっては、労働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基準法の規定（使用者は毎週少なくとも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１回の休日を与えなければならない等）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に留意すること。</a:t>
          </a:r>
        </a:p>
      </xdr:txBody>
    </xdr:sp>
    <xdr:clientData/>
  </xdr:twoCellAnchor>
  <xdr:twoCellAnchor>
    <xdr:from>
      <xdr:col>34</xdr:col>
      <xdr:colOff>161925</xdr:colOff>
      <xdr:row>3</xdr:row>
      <xdr:rowOff>104775</xdr:rowOff>
    </xdr:from>
    <xdr:to>
      <xdr:col>45</xdr:col>
      <xdr:colOff>76200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7610475" y="914400"/>
          <a:ext cx="2324100" cy="1028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1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">
        <v>64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 t="s">
        <v>59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">
        <v>65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 t="s">
        <v>83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">
        <v>60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61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1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2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3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4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1</v>
      </c>
      <c r="AO6" s="126"/>
      <c r="AP6" s="93" t="s">
        <v>25</v>
      </c>
      <c r="AQ6" s="94" t="s">
        <v>26</v>
      </c>
      <c r="AR6" s="92" t="s">
        <v>5</v>
      </c>
      <c r="AS6" s="126">
        <f>AG6</f>
        <v>4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 t="s">
        <v>15</v>
      </c>
      <c r="K7" s="19" t="str">
        <f aca="true" t="shared" si="0" ref="K7:AK7">IF(J7="月","火",IF(J7="火","水",IF(J7="水","木",IF(J7="木","金",IF(J7="金","土",IF(J7="土","日",IF(J7="日","月")))))))</f>
        <v>金</v>
      </c>
      <c r="L7" s="19" t="str">
        <f t="shared" si="0"/>
        <v>土</v>
      </c>
      <c r="M7" s="19" t="str">
        <f t="shared" si="0"/>
        <v>日</v>
      </c>
      <c r="N7" s="19" t="str">
        <f t="shared" si="0"/>
        <v>月</v>
      </c>
      <c r="O7" s="19" t="str">
        <f t="shared" si="0"/>
        <v>火</v>
      </c>
      <c r="P7" s="20" t="str">
        <f t="shared" si="0"/>
        <v>水</v>
      </c>
      <c r="Q7" s="21" t="str">
        <f t="shared" si="0"/>
        <v>木</v>
      </c>
      <c r="R7" s="19" t="str">
        <f t="shared" si="0"/>
        <v>金</v>
      </c>
      <c r="S7" s="19" t="str">
        <f t="shared" si="0"/>
        <v>土</v>
      </c>
      <c r="T7" s="19" t="str">
        <f t="shared" si="0"/>
        <v>日</v>
      </c>
      <c r="U7" s="19" t="str">
        <f t="shared" si="0"/>
        <v>月</v>
      </c>
      <c r="V7" s="19" t="str">
        <f t="shared" si="0"/>
        <v>火</v>
      </c>
      <c r="W7" s="19" t="str">
        <f t="shared" si="0"/>
        <v>水</v>
      </c>
      <c r="X7" s="19" t="str">
        <f t="shared" si="0"/>
        <v>木</v>
      </c>
      <c r="Y7" s="19" t="str">
        <f t="shared" si="0"/>
        <v>金</v>
      </c>
      <c r="Z7" s="19" t="str">
        <f t="shared" si="0"/>
        <v>土</v>
      </c>
      <c r="AA7" s="19" t="str">
        <f t="shared" si="0"/>
        <v>日</v>
      </c>
      <c r="AB7" s="19" t="str">
        <f t="shared" si="0"/>
        <v>月</v>
      </c>
      <c r="AC7" s="19" t="str">
        <f t="shared" si="0"/>
        <v>火</v>
      </c>
      <c r="AD7" s="20" t="str">
        <f t="shared" si="0"/>
        <v>水</v>
      </c>
      <c r="AE7" s="21" t="str">
        <f t="shared" si="0"/>
        <v>木</v>
      </c>
      <c r="AF7" s="19" t="str">
        <f t="shared" si="0"/>
        <v>金</v>
      </c>
      <c r="AG7" s="19" t="str">
        <f t="shared" si="0"/>
        <v>土</v>
      </c>
      <c r="AH7" s="19" t="str">
        <f t="shared" si="0"/>
        <v>日</v>
      </c>
      <c r="AI7" s="19" t="str">
        <f t="shared" si="0"/>
        <v>月</v>
      </c>
      <c r="AJ7" s="19" t="str">
        <f t="shared" si="0"/>
        <v>火</v>
      </c>
      <c r="AK7" s="19" t="str">
        <f t="shared" si="0"/>
        <v>水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 thickBo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>
        <v>1</v>
      </c>
      <c r="K8" s="22">
        <v>2</v>
      </c>
      <c r="L8" s="22">
        <v>3</v>
      </c>
      <c r="M8" s="22">
        <v>4</v>
      </c>
      <c r="N8" s="22">
        <v>5</v>
      </c>
      <c r="O8" s="22">
        <v>6</v>
      </c>
      <c r="P8" s="22">
        <v>7</v>
      </c>
      <c r="Q8" s="22">
        <v>8</v>
      </c>
      <c r="R8" s="22">
        <v>9</v>
      </c>
      <c r="S8" s="22">
        <v>10</v>
      </c>
      <c r="T8" s="22">
        <v>11</v>
      </c>
      <c r="U8" s="22">
        <v>12</v>
      </c>
      <c r="V8" s="22">
        <v>13</v>
      </c>
      <c r="W8" s="22">
        <v>14</v>
      </c>
      <c r="X8" s="22">
        <v>15</v>
      </c>
      <c r="Y8" s="22">
        <v>16</v>
      </c>
      <c r="Z8" s="22">
        <v>17</v>
      </c>
      <c r="AA8" s="22">
        <v>18</v>
      </c>
      <c r="AB8" s="22">
        <v>19</v>
      </c>
      <c r="AC8" s="22">
        <v>20</v>
      </c>
      <c r="AD8" s="22">
        <v>21</v>
      </c>
      <c r="AE8" s="22">
        <v>22</v>
      </c>
      <c r="AF8" s="22">
        <v>23</v>
      </c>
      <c r="AG8" s="22">
        <v>24</v>
      </c>
      <c r="AH8" s="22">
        <v>25</v>
      </c>
      <c r="AI8" s="22">
        <v>26</v>
      </c>
      <c r="AJ8" s="22">
        <v>27</v>
      </c>
      <c r="AK8" s="22">
        <v>28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 t="s">
        <v>55</v>
      </c>
      <c r="M9" s="26" t="s">
        <v>55</v>
      </c>
      <c r="N9" s="26" t="s">
        <v>68</v>
      </c>
      <c r="O9" s="26" t="s">
        <v>68</v>
      </c>
      <c r="P9" s="26" t="s">
        <v>68</v>
      </c>
      <c r="Q9" s="26" t="s">
        <v>68</v>
      </c>
      <c r="R9" s="26" t="s">
        <v>68</v>
      </c>
      <c r="S9" s="26" t="s">
        <v>55</v>
      </c>
      <c r="T9" s="26" t="s">
        <v>55</v>
      </c>
      <c r="U9" s="26" t="s">
        <v>68</v>
      </c>
      <c r="V9" s="26" t="s">
        <v>68</v>
      </c>
      <c r="W9" s="26" t="s">
        <v>68</v>
      </c>
      <c r="X9" s="26" t="s">
        <v>68</v>
      </c>
      <c r="Y9" s="26" t="s">
        <v>68</v>
      </c>
      <c r="Z9" s="26" t="s">
        <v>55</v>
      </c>
      <c r="AA9" s="26" t="s">
        <v>55</v>
      </c>
      <c r="AB9" s="25"/>
      <c r="AC9" s="25"/>
      <c r="AD9" s="29"/>
      <c r="AE9" s="25"/>
      <c r="AF9" s="24"/>
      <c r="AG9" s="26" t="s">
        <v>55</v>
      </c>
      <c r="AH9" s="26" t="s">
        <v>55</v>
      </c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 t="s">
        <v>55</v>
      </c>
      <c r="M10" s="36" t="s">
        <v>55</v>
      </c>
      <c r="N10" s="36" t="s">
        <v>68</v>
      </c>
      <c r="O10" s="36" t="s">
        <v>68</v>
      </c>
      <c r="P10" s="36" t="s">
        <v>68</v>
      </c>
      <c r="Q10" s="36" t="s">
        <v>68</v>
      </c>
      <c r="R10" s="36" t="s">
        <v>68</v>
      </c>
      <c r="S10" s="36" t="s">
        <v>55</v>
      </c>
      <c r="T10" s="36" t="s">
        <v>55</v>
      </c>
      <c r="U10" s="36" t="s">
        <v>68</v>
      </c>
      <c r="V10" s="36" t="s">
        <v>68</v>
      </c>
      <c r="W10" s="36" t="s">
        <v>68</v>
      </c>
      <c r="X10" s="36" t="s">
        <v>68</v>
      </c>
      <c r="Y10" s="36" t="s">
        <v>68</v>
      </c>
      <c r="Z10" s="36" t="s">
        <v>55</v>
      </c>
      <c r="AA10" s="36" t="s">
        <v>55</v>
      </c>
      <c r="AB10" s="35"/>
      <c r="AC10" s="35"/>
      <c r="AD10" s="39"/>
      <c r="AE10" s="35"/>
      <c r="AF10" s="34"/>
      <c r="AG10" s="36" t="s">
        <v>55</v>
      </c>
      <c r="AH10" s="36" t="s">
        <v>55</v>
      </c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8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54" t="s">
        <v>56</v>
      </c>
      <c r="K11" s="157" t="s">
        <v>66</v>
      </c>
      <c r="L11" s="157" t="s">
        <v>66</v>
      </c>
      <c r="M11" s="157" t="s">
        <v>66</v>
      </c>
      <c r="N11" s="157" t="s">
        <v>66</v>
      </c>
      <c r="O11" s="157" t="s">
        <v>66</v>
      </c>
      <c r="P11" s="157" t="s">
        <v>66</v>
      </c>
      <c r="Q11" s="157" t="s">
        <v>66</v>
      </c>
      <c r="R11" s="157" t="s">
        <v>66</v>
      </c>
      <c r="S11" s="157" t="s">
        <v>66</v>
      </c>
      <c r="T11" s="157" t="s">
        <v>67</v>
      </c>
      <c r="U11" s="157" t="s">
        <v>69</v>
      </c>
      <c r="V11" s="157" t="s">
        <v>67</v>
      </c>
      <c r="W11" s="157" t="s">
        <v>67</v>
      </c>
      <c r="X11" s="157" t="s">
        <v>67</v>
      </c>
      <c r="Y11" s="157" t="s">
        <v>67</v>
      </c>
      <c r="Z11" s="157" t="s">
        <v>67</v>
      </c>
      <c r="AA11" s="160"/>
      <c r="AB11" s="157"/>
      <c r="AC11" s="157"/>
      <c r="AD11" s="170"/>
      <c r="AE11" s="173"/>
      <c r="AF11" s="176"/>
      <c r="AG11" s="157"/>
      <c r="AH11" s="157"/>
      <c r="AI11" s="157"/>
      <c r="AJ11" s="157"/>
      <c r="AK11" s="163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1"/>
      <c r="B12" s="148"/>
      <c r="C12" s="149"/>
      <c r="D12" s="149"/>
      <c r="E12" s="149"/>
      <c r="F12" s="149"/>
      <c r="G12" s="149"/>
      <c r="H12" s="149"/>
      <c r="I12" s="150"/>
      <c r="J12" s="15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61"/>
      <c r="AB12" s="158"/>
      <c r="AC12" s="158"/>
      <c r="AD12" s="171"/>
      <c r="AE12" s="174"/>
      <c r="AF12" s="177"/>
      <c r="AG12" s="158"/>
      <c r="AH12" s="158"/>
      <c r="AI12" s="158"/>
      <c r="AJ12" s="158"/>
      <c r="AK12" s="164"/>
      <c r="AL12" s="41"/>
      <c r="AM12" s="50" t="s">
        <v>0</v>
      </c>
      <c r="AN12" s="51"/>
      <c r="AO12" s="51"/>
      <c r="AP12" s="52"/>
      <c r="AQ12" s="168">
        <f>SUM(AQ10:AR11)</f>
        <v>8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1"/>
      <c r="B13" s="148"/>
      <c r="C13" s="149"/>
      <c r="D13" s="149"/>
      <c r="E13" s="149"/>
      <c r="F13" s="149"/>
      <c r="G13" s="149"/>
      <c r="H13" s="149"/>
      <c r="I13" s="150"/>
      <c r="J13" s="15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61"/>
      <c r="AB13" s="158"/>
      <c r="AC13" s="158"/>
      <c r="AD13" s="171"/>
      <c r="AE13" s="174"/>
      <c r="AF13" s="177"/>
      <c r="AG13" s="158"/>
      <c r="AH13" s="158"/>
      <c r="AI13" s="158"/>
      <c r="AJ13" s="158"/>
      <c r="AK13" s="164"/>
      <c r="AL13" s="41"/>
      <c r="AM13" s="54" t="s">
        <v>22</v>
      </c>
      <c r="AN13" s="55"/>
      <c r="AO13" s="55"/>
      <c r="AP13" s="56"/>
      <c r="AQ13" s="166">
        <f>COUNT(J8:AK8)</f>
        <v>28</v>
      </c>
      <c r="AR13" s="167"/>
      <c r="AS13" s="57" t="s">
        <v>1</v>
      </c>
      <c r="AT13" s="182">
        <f>(AQ12/AQ13)*100</f>
        <v>28.57142857142857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1"/>
      <c r="B14" s="148"/>
      <c r="C14" s="149"/>
      <c r="D14" s="149"/>
      <c r="E14" s="149"/>
      <c r="F14" s="149"/>
      <c r="G14" s="149"/>
      <c r="H14" s="149"/>
      <c r="I14" s="150"/>
      <c r="J14" s="15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61"/>
      <c r="AB14" s="158"/>
      <c r="AC14" s="158"/>
      <c r="AD14" s="171"/>
      <c r="AE14" s="174"/>
      <c r="AF14" s="177"/>
      <c r="AG14" s="158"/>
      <c r="AH14" s="158"/>
      <c r="AI14" s="158"/>
      <c r="AJ14" s="158"/>
      <c r="AK14" s="164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15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61"/>
      <c r="AB15" s="158"/>
      <c r="AC15" s="158"/>
      <c r="AD15" s="171"/>
      <c r="AE15" s="174"/>
      <c r="AF15" s="177"/>
      <c r="AG15" s="158"/>
      <c r="AH15" s="158"/>
      <c r="AI15" s="158"/>
      <c r="AJ15" s="158"/>
      <c r="AK15" s="164"/>
      <c r="AL15" s="41"/>
      <c r="AM15" s="61" t="s">
        <v>39</v>
      </c>
      <c r="AN15" s="62"/>
      <c r="AO15" s="62"/>
      <c r="AP15" s="63"/>
      <c r="AQ15" s="143">
        <f>COUNTIF(J10:AK10,"□")</f>
        <v>8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1"/>
      <c r="B16" s="148"/>
      <c r="C16" s="149"/>
      <c r="D16" s="149"/>
      <c r="E16" s="149"/>
      <c r="F16" s="149"/>
      <c r="G16" s="149"/>
      <c r="H16" s="149"/>
      <c r="I16" s="150"/>
      <c r="J16" s="15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61"/>
      <c r="AB16" s="158"/>
      <c r="AC16" s="158"/>
      <c r="AD16" s="171"/>
      <c r="AE16" s="174"/>
      <c r="AF16" s="177"/>
      <c r="AG16" s="158"/>
      <c r="AH16" s="158"/>
      <c r="AI16" s="158"/>
      <c r="AJ16" s="158"/>
      <c r="AK16" s="164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1"/>
      <c r="B17" s="148"/>
      <c r="C17" s="149"/>
      <c r="D17" s="149"/>
      <c r="E17" s="149"/>
      <c r="F17" s="149"/>
      <c r="G17" s="149"/>
      <c r="H17" s="149"/>
      <c r="I17" s="150"/>
      <c r="J17" s="15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61"/>
      <c r="AB17" s="158"/>
      <c r="AC17" s="158"/>
      <c r="AD17" s="171"/>
      <c r="AE17" s="174"/>
      <c r="AF17" s="177"/>
      <c r="AG17" s="158"/>
      <c r="AH17" s="158"/>
      <c r="AI17" s="158"/>
      <c r="AJ17" s="158"/>
      <c r="AK17" s="164"/>
      <c r="AL17" s="41"/>
      <c r="AM17" s="50" t="s">
        <v>0</v>
      </c>
      <c r="AN17" s="51"/>
      <c r="AO17" s="51"/>
      <c r="AP17" s="52"/>
      <c r="AQ17" s="168">
        <f>SUM(AQ15:AR16)</f>
        <v>8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 thickBot="1">
      <c r="A18" s="132"/>
      <c r="B18" s="151"/>
      <c r="C18" s="152"/>
      <c r="D18" s="152"/>
      <c r="E18" s="152"/>
      <c r="F18" s="152"/>
      <c r="G18" s="152"/>
      <c r="H18" s="152"/>
      <c r="I18" s="153"/>
      <c r="J18" s="156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2"/>
      <c r="AB18" s="159"/>
      <c r="AC18" s="159"/>
      <c r="AD18" s="172"/>
      <c r="AE18" s="175"/>
      <c r="AF18" s="178"/>
      <c r="AG18" s="159"/>
      <c r="AH18" s="159"/>
      <c r="AI18" s="159"/>
      <c r="AJ18" s="159"/>
      <c r="AK18" s="165"/>
      <c r="AL18" s="41"/>
      <c r="AM18" s="54" t="s">
        <v>22</v>
      </c>
      <c r="AN18" s="55"/>
      <c r="AO18" s="55"/>
      <c r="AP18" s="56"/>
      <c r="AQ18" s="166">
        <f>COUNT(J8:AK8)</f>
        <v>28</v>
      </c>
      <c r="AR18" s="167"/>
      <c r="AS18" s="57" t="s">
        <v>1</v>
      </c>
      <c r="AT18" s="187">
        <f>(AQ17/AQ18)*100</f>
        <v>28.57142857142857</v>
      </c>
      <c r="AU18" s="188"/>
      <c r="AV18" s="69" t="s">
        <v>41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62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5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6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7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8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5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8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str">
        <f>IF(AK7="月","火",IF(AK7="火","水",IF(AK7="水","木",IF(AK7="木","金",IF(AK7="金","土",IF(AK7="土","日",IF(AK7="日","月")))))))</f>
        <v>木</v>
      </c>
      <c r="K21" s="19" t="str">
        <f aca="true" t="shared" si="1" ref="K21:AK21">IF(J21="月","火",IF(J21="火","水",IF(J21="水","木",IF(J21="木","金",IF(J21="金","土",IF(J21="土","日",IF(J21="日","月")))))))</f>
        <v>金</v>
      </c>
      <c r="L21" s="19" t="str">
        <f t="shared" si="1"/>
        <v>土</v>
      </c>
      <c r="M21" s="19" t="str">
        <f t="shared" si="1"/>
        <v>日</v>
      </c>
      <c r="N21" s="19" t="str">
        <f t="shared" si="1"/>
        <v>月</v>
      </c>
      <c r="O21" s="19" t="str">
        <f t="shared" si="1"/>
        <v>火</v>
      </c>
      <c r="P21" s="20" t="str">
        <f t="shared" si="1"/>
        <v>水</v>
      </c>
      <c r="Q21" s="21" t="str">
        <f t="shared" si="1"/>
        <v>木</v>
      </c>
      <c r="R21" s="19" t="str">
        <f t="shared" si="1"/>
        <v>金</v>
      </c>
      <c r="S21" s="19" t="str">
        <f t="shared" si="1"/>
        <v>土</v>
      </c>
      <c r="T21" s="19" t="str">
        <f t="shared" si="1"/>
        <v>日</v>
      </c>
      <c r="U21" s="19" t="str">
        <f t="shared" si="1"/>
        <v>月</v>
      </c>
      <c r="V21" s="19" t="str">
        <f t="shared" si="1"/>
        <v>火</v>
      </c>
      <c r="W21" s="19" t="str">
        <f t="shared" si="1"/>
        <v>水</v>
      </c>
      <c r="X21" s="19" t="str">
        <f t="shared" si="1"/>
        <v>木</v>
      </c>
      <c r="Y21" s="19" t="str">
        <f t="shared" si="1"/>
        <v>金</v>
      </c>
      <c r="Z21" s="19" t="str">
        <f t="shared" si="1"/>
        <v>土</v>
      </c>
      <c r="AA21" s="19" t="str">
        <f t="shared" si="1"/>
        <v>日</v>
      </c>
      <c r="AB21" s="19" t="str">
        <f t="shared" si="1"/>
        <v>月</v>
      </c>
      <c r="AC21" s="19" t="str">
        <f t="shared" si="1"/>
        <v>火</v>
      </c>
      <c r="AD21" s="20" t="str">
        <f t="shared" si="1"/>
        <v>水</v>
      </c>
      <c r="AE21" s="21" t="str">
        <f t="shared" si="1"/>
        <v>木</v>
      </c>
      <c r="AF21" s="19" t="str">
        <f t="shared" si="1"/>
        <v>金</v>
      </c>
      <c r="AG21" s="19" t="str">
        <f t="shared" si="1"/>
        <v>土</v>
      </c>
      <c r="AH21" s="19" t="str">
        <f t="shared" si="1"/>
        <v>日</v>
      </c>
      <c r="AI21" s="19" t="str">
        <f t="shared" si="1"/>
        <v>月</v>
      </c>
      <c r="AJ21" s="19" t="str">
        <f t="shared" si="1"/>
        <v>火</v>
      </c>
      <c r="AK21" s="19" t="str">
        <f t="shared" si="1"/>
        <v>水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 thickBo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>
        <v>29</v>
      </c>
      <c r="K22" s="22">
        <v>30</v>
      </c>
      <c r="L22" s="22">
        <v>31</v>
      </c>
      <c r="M22" s="22">
        <v>1</v>
      </c>
      <c r="N22" s="22">
        <v>2</v>
      </c>
      <c r="O22" s="22">
        <v>3</v>
      </c>
      <c r="P22" s="22">
        <v>4</v>
      </c>
      <c r="Q22" s="22">
        <v>5</v>
      </c>
      <c r="R22" s="22">
        <v>6</v>
      </c>
      <c r="S22" s="22">
        <v>7</v>
      </c>
      <c r="T22" s="22">
        <v>8</v>
      </c>
      <c r="U22" s="22">
        <v>9</v>
      </c>
      <c r="V22" s="22">
        <v>10</v>
      </c>
      <c r="W22" s="22">
        <v>11</v>
      </c>
      <c r="X22" s="22">
        <v>12</v>
      </c>
      <c r="Y22" s="22">
        <v>13</v>
      </c>
      <c r="Z22" s="22">
        <v>14</v>
      </c>
      <c r="AA22" s="22">
        <v>15</v>
      </c>
      <c r="AB22" s="22">
        <v>16</v>
      </c>
      <c r="AC22" s="22">
        <v>17</v>
      </c>
      <c r="AD22" s="22">
        <v>18</v>
      </c>
      <c r="AE22" s="22">
        <v>19</v>
      </c>
      <c r="AF22" s="22">
        <v>20</v>
      </c>
      <c r="AG22" s="22">
        <v>21</v>
      </c>
      <c r="AH22" s="22">
        <v>22</v>
      </c>
      <c r="AI22" s="22">
        <v>23</v>
      </c>
      <c r="AJ22" s="22">
        <v>24</v>
      </c>
      <c r="AK22" s="22">
        <v>25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6" t="s">
        <v>55</v>
      </c>
      <c r="M23" s="26" t="s">
        <v>55</v>
      </c>
      <c r="N23" s="26"/>
      <c r="O23" s="26"/>
      <c r="P23" s="27"/>
      <c r="Q23" s="26"/>
      <c r="R23" s="24"/>
      <c r="S23" s="106" t="s">
        <v>55</v>
      </c>
      <c r="T23" s="106" t="s">
        <v>55</v>
      </c>
      <c r="U23" s="26"/>
      <c r="V23" s="26"/>
      <c r="W23" s="26"/>
      <c r="X23" s="28"/>
      <c r="Y23" s="24"/>
      <c r="Z23" s="25" t="s">
        <v>55</v>
      </c>
      <c r="AA23" s="26" t="s">
        <v>55</v>
      </c>
      <c r="AB23" s="25"/>
      <c r="AC23" s="25"/>
      <c r="AD23" s="29"/>
      <c r="AE23" s="25"/>
      <c r="AF23" s="24"/>
      <c r="AG23" s="25" t="s">
        <v>55</v>
      </c>
      <c r="AH23" s="25" t="s">
        <v>55</v>
      </c>
      <c r="AI23" s="25" t="s">
        <v>68</v>
      </c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6" t="s">
        <v>55</v>
      </c>
      <c r="M24" s="36" t="s">
        <v>55</v>
      </c>
      <c r="N24" s="36"/>
      <c r="O24" s="36"/>
      <c r="P24" s="108" t="s">
        <v>57</v>
      </c>
      <c r="Q24" s="36"/>
      <c r="R24" s="34"/>
      <c r="S24" s="107" t="s">
        <v>58</v>
      </c>
      <c r="T24" s="107" t="s">
        <v>55</v>
      </c>
      <c r="U24" s="36"/>
      <c r="V24" s="36"/>
      <c r="W24" s="36"/>
      <c r="X24" s="38"/>
      <c r="Y24" s="34" t="s">
        <v>57</v>
      </c>
      <c r="Z24" s="35" t="s">
        <v>58</v>
      </c>
      <c r="AA24" s="36" t="s">
        <v>55</v>
      </c>
      <c r="AB24" s="35"/>
      <c r="AC24" s="35"/>
      <c r="AD24" s="39"/>
      <c r="AE24" s="35"/>
      <c r="AF24" s="34"/>
      <c r="AG24" s="35" t="s">
        <v>58</v>
      </c>
      <c r="AH24" s="35" t="s">
        <v>55</v>
      </c>
      <c r="AI24" s="35" t="s">
        <v>57</v>
      </c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8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154"/>
      <c r="K25" s="157"/>
      <c r="L25" s="157"/>
      <c r="M25" s="157"/>
      <c r="N25" s="157"/>
      <c r="O25" s="157"/>
      <c r="P25" s="170" t="s">
        <v>79</v>
      </c>
      <c r="Q25" s="157"/>
      <c r="R25" s="157"/>
      <c r="S25" s="157" t="s">
        <v>73</v>
      </c>
      <c r="T25" s="157"/>
      <c r="U25" s="157"/>
      <c r="V25" s="157"/>
      <c r="W25" s="157"/>
      <c r="X25" s="154"/>
      <c r="Y25" s="157" t="s">
        <v>74</v>
      </c>
      <c r="Z25" s="157" t="s">
        <v>80</v>
      </c>
      <c r="AA25" s="160"/>
      <c r="AB25" s="157"/>
      <c r="AC25" s="157"/>
      <c r="AD25" s="170"/>
      <c r="AE25" s="160"/>
      <c r="AF25" s="157"/>
      <c r="AG25" s="157" t="s">
        <v>77</v>
      </c>
      <c r="AH25" s="189" t="s">
        <v>75</v>
      </c>
      <c r="AI25" s="192" t="s">
        <v>76</v>
      </c>
      <c r="AJ25" s="160"/>
      <c r="AK25" s="195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1"/>
      <c r="B26" s="148"/>
      <c r="C26" s="149"/>
      <c r="D26" s="149"/>
      <c r="E26" s="149"/>
      <c r="F26" s="149"/>
      <c r="G26" s="149"/>
      <c r="H26" s="149"/>
      <c r="I26" s="150"/>
      <c r="J26" s="155"/>
      <c r="K26" s="158"/>
      <c r="L26" s="158"/>
      <c r="M26" s="158"/>
      <c r="N26" s="158"/>
      <c r="O26" s="158"/>
      <c r="P26" s="171"/>
      <c r="Q26" s="158"/>
      <c r="R26" s="158"/>
      <c r="S26" s="158"/>
      <c r="T26" s="158"/>
      <c r="U26" s="158"/>
      <c r="V26" s="158"/>
      <c r="W26" s="158"/>
      <c r="X26" s="155"/>
      <c r="Y26" s="158"/>
      <c r="Z26" s="158"/>
      <c r="AA26" s="161"/>
      <c r="AB26" s="158"/>
      <c r="AC26" s="158"/>
      <c r="AD26" s="171"/>
      <c r="AE26" s="161"/>
      <c r="AF26" s="158"/>
      <c r="AG26" s="158"/>
      <c r="AH26" s="190"/>
      <c r="AI26" s="193"/>
      <c r="AJ26" s="158"/>
      <c r="AK26" s="196"/>
      <c r="AL26" s="41"/>
      <c r="AM26" s="50" t="s">
        <v>0</v>
      </c>
      <c r="AN26" s="51"/>
      <c r="AO26" s="51"/>
      <c r="AP26" s="52"/>
      <c r="AQ26" s="168">
        <f>SUM(AQ24:AR25)</f>
        <v>8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 thickBot="1">
      <c r="A27" s="131"/>
      <c r="B27" s="148"/>
      <c r="C27" s="149"/>
      <c r="D27" s="149"/>
      <c r="E27" s="149"/>
      <c r="F27" s="149"/>
      <c r="G27" s="149"/>
      <c r="H27" s="149"/>
      <c r="I27" s="150"/>
      <c r="J27" s="155"/>
      <c r="K27" s="158"/>
      <c r="L27" s="158"/>
      <c r="M27" s="158"/>
      <c r="N27" s="158"/>
      <c r="O27" s="158"/>
      <c r="P27" s="171"/>
      <c r="Q27" s="158"/>
      <c r="R27" s="158"/>
      <c r="S27" s="158"/>
      <c r="T27" s="158"/>
      <c r="U27" s="158"/>
      <c r="V27" s="158"/>
      <c r="W27" s="158"/>
      <c r="X27" s="155"/>
      <c r="Y27" s="158"/>
      <c r="Z27" s="158"/>
      <c r="AA27" s="161"/>
      <c r="AB27" s="158"/>
      <c r="AC27" s="158"/>
      <c r="AD27" s="171"/>
      <c r="AE27" s="161"/>
      <c r="AF27" s="158"/>
      <c r="AG27" s="158"/>
      <c r="AH27" s="190"/>
      <c r="AI27" s="193"/>
      <c r="AJ27" s="158"/>
      <c r="AK27" s="196"/>
      <c r="AL27" s="41"/>
      <c r="AM27" s="54" t="s">
        <v>22</v>
      </c>
      <c r="AN27" s="55"/>
      <c r="AO27" s="55"/>
      <c r="AP27" s="56"/>
      <c r="AQ27" s="166">
        <f>COUNT(J22:AK22)</f>
        <v>28</v>
      </c>
      <c r="AR27" s="167"/>
      <c r="AS27" s="57" t="s">
        <v>1</v>
      </c>
      <c r="AT27" s="182">
        <f>(AQ26/AQ27)*100</f>
        <v>28.57142857142857</v>
      </c>
      <c r="AU27" s="183"/>
      <c r="AV27" s="58" t="s">
        <v>41</v>
      </c>
      <c r="AW27" s="2"/>
    </row>
    <row r="28" spans="1:49" s="1" customFormat="1" ht="18" customHeight="1" thickTop="1">
      <c r="A28" s="131"/>
      <c r="B28" s="148"/>
      <c r="C28" s="149"/>
      <c r="D28" s="149"/>
      <c r="E28" s="149"/>
      <c r="F28" s="149"/>
      <c r="G28" s="149"/>
      <c r="H28" s="149"/>
      <c r="I28" s="150"/>
      <c r="J28" s="155"/>
      <c r="K28" s="158"/>
      <c r="L28" s="158"/>
      <c r="M28" s="158"/>
      <c r="N28" s="158"/>
      <c r="O28" s="158"/>
      <c r="P28" s="171"/>
      <c r="Q28" s="158"/>
      <c r="R28" s="158"/>
      <c r="S28" s="158"/>
      <c r="T28" s="158"/>
      <c r="U28" s="158"/>
      <c r="V28" s="158"/>
      <c r="W28" s="158"/>
      <c r="X28" s="155"/>
      <c r="Y28" s="158"/>
      <c r="Z28" s="158"/>
      <c r="AA28" s="161"/>
      <c r="AB28" s="158"/>
      <c r="AC28" s="158"/>
      <c r="AD28" s="171"/>
      <c r="AE28" s="161"/>
      <c r="AF28" s="158"/>
      <c r="AG28" s="158"/>
      <c r="AH28" s="190"/>
      <c r="AI28" s="193"/>
      <c r="AJ28" s="158"/>
      <c r="AK28" s="196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155"/>
      <c r="K29" s="158"/>
      <c r="L29" s="158"/>
      <c r="M29" s="158"/>
      <c r="N29" s="158"/>
      <c r="O29" s="158"/>
      <c r="P29" s="171"/>
      <c r="Q29" s="158"/>
      <c r="R29" s="158"/>
      <c r="S29" s="158"/>
      <c r="T29" s="158"/>
      <c r="U29" s="158"/>
      <c r="V29" s="158"/>
      <c r="W29" s="158"/>
      <c r="X29" s="155"/>
      <c r="Y29" s="158"/>
      <c r="Z29" s="158"/>
      <c r="AA29" s="161"/>
      <c r="AB29" s="158"/>
      <c r="AC29" s="158"/>
      <c r="AD29" s="171"/>
      <c r="AE29" s="161"/>
      <c r="AF29" s="158"/>
      <c r="AG29" s="158"/>
      <c r="AH29" s="190"/>
      <c r="AI29" s="193"/>
      <c r="AJ29" s="158"/>
      <c r="AK29" s="196"/>
      <c r="AL29" s="41"/>
      <c r="AM29" s="61" t="s">
        <v>39</v>
      </c>
      <c r="AN29" s="62"/>
      <c r="AO29" s="62"/>
      <c r="AP29" s="63"/>
      <c r="AQ29" s="143">
        <f>COUNTIF(J24:AK24,"□")</f>
        <v>5</v>
      </c>
      <c r="AR29" s="144"/>
      <c r="AS29" s="45" t="s">
        <v>30</v>
      </c>
      <c r="AT29" s="2"/>
      <c r="AU29" s="2"/>
      <c r="AV29" s="2"/>
      <c r="AW29" s="2"/>
    </row>
    <row r="30" spans="1:49" ht="15.75" customHeight="1" thickBot="1">
      <c r="A30" s="131"/>
      <c r="B30" s="148"/>
      <c r="C30" s="149"/>
      <c r="D30" s="149"/>
      <c r="E30" s="149"/>
      <c r="F30" s="149"/>
      <c r="G30" s="149"/>
      <c r="H30" s="149"/>
      <c r="I30" s="150"/>
      <c r="J30" s="155"/>
      <c r="K30" s="158"/>
      <c r="L30" s="158"/>
      <c r="M30" s="158"/>
      <c r="N30" s="158"/>
      <c r="O30" s="158"/>
      <c r="P30" s="171"/>
      <c r="Q30" s="158"/>
      <c r="R30" s="158"/>
      <c r="S30" s="158"/>
      <c r="T30" s="158"/>
      <c r="U30" s="158"/>
      <c r="V30" s="158"/>
      <c r="W30" s="158"/>
      <c r="X30" s="155"/>
      <c r="Y30" s="158"/>
      <c r="Z30" s="158"/>
      <c r="AA30" s="161"/>
      <c r="AB30" s="158"/>
      <c r="AC30" s="158"/>
      <c r="AD30" s="171"/>
      <c r="AE30" s="161"/>
      <c r="AF30" s="158"/>
      <c r="AG30" s="158"/>
      <c r="AH30" s="190"/>
      <c r="AI30" s="193"/>
      <c r="AJ30" s="158"/>
      <c r="AK30" s="196"/>
      <c r="AL30" s="41"/>
      <c r="AM30" s="66" t="s">
        <v>8</v>
      </c>
      <c r="AN30" s="67"/>
      <c r="AO30" s="67"/>
      <c r="AP30" s="68"/>
      <c r="AQ30" s="166">
        <f>COUNTIF(J24:AK24,"■")</f>
        <v>3</v>
      </c>
      <c r="AR30" s="167"/>
      <c r="AS30" s="49" t="s">
        <v>30</v>
      </c>
      <c r="AT30" s="2"/>
      <c r="AU30" s="2"/>
      <c r="AV30" s="2"/>
      <c r="AW30" s="2"/>
    </row>
    <row r="31" spans="1:49" ht="15.75" customHeight="1" thickTop="1">
      <c r="A31" s="131"/>
      <c r="B31" s="148"/>
      <c r="C31" s="149"/>
      <c r="D31" s="149"/>
      <c r="E31" s="149"/>
      <c r="F31" s="149"/>
      <c r="G31" s="149"/>
      <c r="H31" s="149"/>
      <c r="I31" s="150"/>
      <c r="J31" s="155"/>
      <c r="K31" s="158"/>
      <c r="L31" s="158"/>
      <c r="M31" s="158"/>
      <c r="N31" s="158"/>
      <c r="O31" s="158"/>
      <c r="P31" s="171"/>
      <c r="Q31" s="158"/>
      <c r="R31" s="158"/>
      <c r="S31" s="158"/>
      <c r="T31" s="158"/>
      <c r="U31" s="158"/>
      <c r="V31" s="158"/>
      <c r="W31" s="158"/>
      <c r="X31" s="155"/>
      <c r="Y31" s="158"/>
      <c r="Z31" s="158"/>
      <c r="AA31" s="161"/>
      <c r="AB31" s="158"/>
      <c r="AC31" s="158"/>
      <c r="AD31" s="171"/>
      <c r="AE31" s="161"/>
      <c r="AF31" s="158"/>
      <c r="AG31" s="158"/>
      <c r="AH31" s="190"/>
      <c r="AI31" s="193"/>
      <c r="AJ31" s="158"/>
      <c r="AK31" s="196"/>
      <c r="AL31" s="41"/>
      <c r="AM31" s="50" t="s">
        <v>0</v>
      </c>
      <c r="AN31" s="51"/>
      <c r="AO31" s="51"/>
      <c r="AP31" s="52"/>
      <c r="AQ31" s="168">
        <f>SUM(AQ29:AR30)</f>
        <v>8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 thickBot="1">
      <c r="A32" s="132"/>
      <c r="B32" s="151"/>
      <c r="C32" s="152"/>
      <c r="D32" s="152"/>
      <c r="E32" s="152"/>
      <c r="F32" s="152"/>
      <c r="G32" s="152"/>
      <c r="H32" s="152"/>
      <c r="I32" s="153"/>
      <c r="J32" s="156"/>
      <c r="K32" s="159"/>
      <c r="L32" s="159"/>
      <c r="M32" s="159"/>
      <c r="N32" s="159"/>
      <c r="O32" s="159"/>
      <c r="P32" s="172"/>
      <c r="Q32" s="159"/>
      <c r="R32" s="159"/>
      <c r="S32" s="159"/>
      <c r="T32" s="159"/>
      <c r="U32" s="159"/>
      <c r="V32" s="159"/>
      <c r="W32" s="159"/>
      <c r="X32" s="156"/>
      <c r="Y32" s="159"/>
      <c r="Z32" s="159"/>
      <c r="AA32" s="162"/>
      <c r="AB32" s="159"/>
      <c r="AC32" s="159"/>
      <c r="AD32" s="172"/>
      <c r="AE32" s="162"/>
      <c r="AF32" s="159"/>
      <c r="AG32" s="159"/>
      <c r="AH32" s="191"/>
      <c r="AI32" s="194"/>
      <c r="AJ32" s="159"/>
      <c r="AK32" s="197"/>
      <c r="AL32" s="41"/>
      <c r="AM32" s="54" t="s">
        <v>22</v>
      </c>
      <c r="AN32" s="55"/>
      <c r="AO32" s="55"/>
      <c r="AP32" s="56"/>
      <c r="AQ32" s="166">
        <f>COUNT(J22:AK22)</f>
        <v>28</v>
      </c>
      <c r="AR32" s="167"/>
      <c r="AS32" s="57" t="s">
        <v>1</v>
      </c>
      <c r="AT32" s="187">
        <f>(AQ31/AQ32)*100</f>
        <v>28.57142857142857</v>
      </c>
      <c r="AU32" s="188"/>
      <c r="AV32" s="69" t="s">
        <v>41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63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9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10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11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12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9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12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str">
        <f>IF(AK21="月","火",IF(AK21="火","水",IF(AK21="水","木",IF(AK21="木","金",IF(AK21="金","土",IF(AK21="土","日",IF(AK21="日","月")))))))</f>
        <v>木</v>
      </c>
      <c r="K35" s="19" t="str">
        <f aca="true" t="shared" si="2" ref="K35:AK35">IF(J35="月","火",IF(J35="火","水",IF(J35="水","木",IF(J35="木","金",IF(J35="金","土",IF(J35="土","日",IF(J35="日","月")))))))</f>
        <v>金</v>
      </c>
      <c r="L35" s="19" t="str">
        <f t="shared" si="2"/>
        <v>土</v>
      </c>
      <c r="M35" s="19" t="str">
        <f t="shared" si="2"/>
        <v>日</v>
      </c>
      <c r="N35" s="19" t="str">
        <f t="shared" si="2"/>
        <v>月</v>
      </c>
      <c r="O35" s="19" t="str">
        <f t="shared" si="2"/>
        <v>火</v>
      </c>
      <c r="P35" s="20" t="str">
        <f t="shared" si="2"/>
        <v>水</v>
      </c>
      <c r="Q35" s="21" t="str">
        <f t="shared" si="2"/>
        <v>木</v>
      </c>
      <c r="R35" s="19" t="str">
        <f t="shared" si="2"/>
        <v>金</v>
      </c>
      <c r="S35" s="19" t="str">
        <f t="shared" si="2"/>
        <v>土</v>
      </c>
      <c r="T35" s="19" t="str">
        <f t="shared" si="2"/>
        <v>日</v>
      </c>
      <c r="U35" s="19" t="str">
        <f t="shared" si="2"/>
        <v>月</v>
      </c>
      <c r="V35" s="19" t="str">
        <f t="shared" si="2"/>
        <v>火</v>
      </c>
      <c r="W35" s="19" t="str">
        <f t="shared" si="2"/>
        <v>水</v>
      </c>
      <c r="X35" s="19" t="str">
        <f t="shared" si="2"/>
        <v>木</v>
      </c>
      <c r="Y35" s="19" t="str">
        <f t="shared" si="2"/>
        <v>金</v>
      </c>
      <c r="Z35" s="19" t="str">
        <f t="shared" si="2"/>
        <v>土</v>
      </c>
      <c r="AA35" s="19" t="str">
        <f t="shared" si="2"/>
        <v>日</v>
      </c>
      <c r="AB35" s="19" t="str">
        <f t="shared" si="2"/>
        <v>月</v>
      </c>
      <c r="AC35" s="19" t="str">
        <f t="shared" si="2"/>
        <v>火</v>
      </c>
      <c r="AD35" s="20" t="str">
        <f t="shared" si="2"/>
        <v>水</v>
      </c>
      <c r="AE35" s="21" t="str">
        <f t="shared" si="2"/>
        <v>木</v>
      </c>
      <c r="AF35" s="19" t="str">
        <f t="shared" si="2"/>
        <v>金</v>
      </c>
      <c r="AG35" s="19" t="str">
        <f t="shared" si="2"/>
        <v>土</v>
      </c>
      <c r="AH35" s="19" t="str">
        <f t="shared" si="2"/>
        <v>日</v>
      </c>
      <c r="AI35" s="19" t="str">
        <f t="shared" si="2"/>
        <v>月</v>
      </c>
      <c r="AJ35" s="19" t="str">
        <f t="shared" si="2"/>
        <v>火</v>
      </c>
      <c r="AK35" s="19" t="str">
        <f t="shared" si="2"/>
        <v>水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 thickBo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>
        <v>26</v>
      </c>
      <c r="K36" s="22">
        <v>27</v>
      </c>
      <c r="L36" s="22">
        <v>28</v>
      </c>
      <c r="M36" s="22">
        <v>29</v>
      </c>
      <c r="N36" s="22">
        <v>30</v>
      </c>
      <c r="O36" s="22">
        <v>1</v>
      </c>
      <c r="P36" s="22">
        <v>2</v>
      </c>
      <c r="Q36" s="22">
        <v>3</v>
      </c>
      <c r="R36" s="22">
        <v>4</v>
      </c>
      <c r="S36" s="22">
        <v>5</v>
      </c>
      <c r="T36" s="22">
        <v>6</v>
      </c>
      <c r="U36" s="22">
        <v>7</v>
      </c>
      <c r="V36" s="22">
        <v>8</v>
      </c>
      <c r="W36" s="22">
        <v>9</v>
      </c>
      <c r="X36" s="22">
        <v>10</v>
      </c>
      <c r="Y36" s="22">
        <v>11</v>
      </c>
      <c r="Z36" s="22">
        <v>12</v>
      </c>
      <c r="AA36" s="22">
        <v>13</v>
      </c>
      <c r="AB36" s="22">
        <v>14</v>
      </c>
      <c r="AC36" s="22">
        <v>15</v>
      </c>
      <c r="AD36" s="22">
        <v>16</v>
      </c>
      <c r="AE36" s="22">
        <v>17</v>
      </c>
      <c r="AF36" s="22">
        <v>18</v>
      </c>
      <c r="AG36" s="22">
        <v>19</v>
      </c>
      <c r="AH36" s="22">
        <v>20</v>
      </c>
      <c r="AI36" s="22">
        <v>21</v>
      </c>
      <c r="AJ36" s="22">
        <v>22</v>
      </c>
      <c r="AK36" s="22">
        <v>23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6" t="s">
        <v>55</v>
      </c>
      <c r="M37" s="26" t="s">
        <v>55</v>
      </c>
      <c r="N37" s="26"/>
      <c r="O37" s="26"/>
      <c r="P37" s="27"/>
      <c r="Q37" s="26"/>
      <c r="R37" s="24"/>
      <c r="S37" s="26" t="s">
        <v>55</v>
      </c>
      <c r="T37" s="26" t="s">
        <v>55</v>
      </c>
      <c r="U37" s="26"/>
      <c r="V37" s="26"/>
      <c r="W37" s="26"/>
      <c r="X37" s="28"/>
      <c r="Y37" s="24"/>
      <c r="Z37" s="25" t="s">
        <v>55</v>
      </c>
      <c r="AA37" s="26" t="s">
        <v>55</v>
      </c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6" t="s">
        <v>55</v>
      </c>
      <c r="M38" s="36" t="s">
        <v>55</v>
      </c>
      <c r="N38" s="36"/>
      <c r="O38" s="36"/>
      <c r="P38" s="37"/>
      <c r="Q38" s="36"/>
      <c r="R38" s="34"/>
      <c r="S38" s="36" t="s">
        <v>55</v>
      </c>
      <c r="T38" s="36" t="s">
        <v>55</v>
      </c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COUNTIF(J37:P37,"□")</f>
        <v>2</v>
      </c>
      <c r="AR38" s="144"/>
      <c r="AS38" s="45" t="s">
        <v>30</v>
      </c>
      <c r="AT38" s="2"/>
      <c r="AU38" s="2"/>
      <c r="AV38" s="2"/>
      <c r="AW38" s="2"/>
    </row>
    <row r="39" spans="1:49" ht="15.75" customHeight="1" thickBo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154"/>
      <c r="K39" s="176"/>
      <c r="L39" s="157"/>
      <c r="M39" s="157"/>
      <c r="N39" s="157"/>
      <c r="O39" s="157"/>
      <c r="P39" s="170"/>
      <c r="Q39" s="157"/>
      <c r="R39" s="157"/>
      <c r="S39" s="157"/>
      <c r="T39" s="157"/>
      <c r="U39" s="157"/>
      <c r="V39" s="157" t="s">
        <v>78</v>
      </c>
      <c r="W39" s="157"/>
      <c r="X39" s="154"/>
      <c r="Y39" s="157"/>
      <c r="Z39" s="157"/>
      <c r="AA39" s="160"/>
      <c r="AB39" s="157" t="s">
        <v>70</v>
      </c>
      <c r="AC39" s="170" t="s">
        <v>87</v>
      </c>
      <c r="AD39" s="170"/>
      <c r="AE39" s="173"/>
      <c r="AF39" s="176" t="s">
        <v>72</v>
      </c>
      <c r="AG39" s="157"/>
      <c r="AH39" s="157"/>
      <c r="AI39" s="157"/>
      <c r="AJ39" s="157"/>
      <c r="AK39" s="157" t="s">
        <v>71</v>
      </c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 thickTop="1">
      <c r="A40" s="131"/>
      <c r="B40" s="148"/>
      <c r="C40" s="149"/>
      <c r="D40" s="149"/>
      <c r="E40" s="149"/>
      <c r="F40" s="149"/>
      <c r="G40" s="149"/>
      <c r="H40" s="149"/>
      <c r="I40" s="150"/>
      <c r="J40" s="155"/>
      <c r="K40" s="177"/>
      <c r="L40" s="158"/>
      <c r="M40" s="158"/>
      <c r="N40" s="158"/>
      <c r="O40" s="158"/>
      <c r="P40" s="171"/>
      <c r="Q40" s="158"/>
      <c r="R40" s="158"/>
      <c r="S40" s="158"/>
      <c r="T40" s="158"/>
      <c r="U40" s="158"/>
      <c r="V40" s="158"/>
      <c r="W40" s="158"/>
      <c r="X40" s="155"/>
      <c r="Y40" s="158"/>
      <c r="Z40" s="158"/>
      <c r="AA40" s="161"/>
      <c r="AB40" s="158"/>
      <c r="AC40" s="171"/>
      <c r="AD40" s="171"/>
      <c r="AE40" s="174"/>
      <c r="AF40" s="177"/>
      <c r="AG40" s="158"/>
      <c r="AH40" s="158"/>
      <c r="AI40" s="158"/>
      <c r="AJ40" s="158"/>
      <c r="AK40" s="158"/>
      <c r="AL40" s="41"/>
      <c r="AM40" s="50" t="s">
        <v>0</v>
      </c>
      <c r="AN40" s="51"/>
      <c r="AO40" s="51"/>
      <c r="AP40" s="52"/>
      <c r="AQ40" s="168">
        <f>SUM(AQ38:AR39)</f>
        <v>2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 thickBot="1">
      <c r="A41" s="131"/>
      <c r="B41" s="148"/>
      <c r="C41" s="149"/>
      <c r="D41" s="149"/>
      <c r="E41" s="149"/>
      <c r="F41" s="149"/>
      <c r="G41" s="149"/>
      <c r="H41" s="149"/>
      <c r="I41" s="150"/>
      <c r="J41" s="155"/>
      <c r="K41" s="177"/>
      <c r="L41" s="158"/>
      <c r="M41" s="158"/>
      <c r="N41" s="158"/>
      <c r="O41" s="158"/>
      <c r="P41" s="171"/>
      <c r="Q41" s="158"/>
      <c r="R41" s="158"/>
      <c r="S41" s="158"/>
      <c r="T41" s="158"/>
      <c r="U41" s="158"/>
      <c r="V41" s="158"/>
      <c r="W41" s="158"/>
      <c r="X41" s="155"/>
      <c r="Y41" s="158"/>
      <c r="Z41" s="158"/>
      <c r="AA41" s="161"/>
      <c r="AB41" s="158"/>
      <c r="AC41" s="171"/>
      <c r="AD41" s="171"/>
      <c r="AE41" s="174"/>
      <c r="AF41" s="177"/>
      <c r="AG41" s="158"/>
      <c r="AH41" s="158"/>
      <c r="AI41" s="158"/>
      <c r="AJ41" s="158"/>
      <c r="AK41" s="158"/>
      <c r="AL41" s="41"/>
      <c r="AM41" s="54" t="s">
        <v>22</v>
      </c>
      <c r="AN41" s="55"/>
      <c r="AO41" s="55"/>
      <c r="AP41" s="56"/>
      <c r="AQ41" s="166">
        <f>COUNT(J36:P36)</f>
        <v>7</v>
      </c>
      <c r="AR41" s="167"/>
      <c r="AS41" s="57" t="s">
        <v>1</v>
      </c>
      <c r="AT41" s="182">
        <f>(AQ40/AQ41)*100</f>
        <v>28.57142857142857</v>
      </c>
      <c r="AU41" s="183"/>
      <c r="AV41" s="58" t="s">
        <v>41</v>
      </c>
      <c r="AW41" s="2"/>
      <c r="AX41" s="32"/>
    </row>
    <row r="42" spans="1:50" ht="15.75" customHeight="1" thickTop="1">
      <c r="A42" s="131"/>
      <c r="B42" s="148"/>
      <c r="C42" s="149"/>
      <c r="D42" s="149"/>
      <c r="E42" s="149"/>
      <c r="F42" s="149"/>
      <c r="G42" s="149"/>
      <c r="H42" s="149"/>
      <c r="I42" s="150"/>
      <c r="J42" s="155"/>
      <c r="K42" s="177"/>
      <c r="L42" s="158"/>
      <c r="M42" s="158"/>
      <c r="N42" s="158"/>
      <c r="O42" s="158"/>
      <c r="P42" s="171"/>
      <c r="Q42" s="158"/>
      <c r="R42" s="158"/>
      <c r="S42" s="158"/>
      <c r="T42" s="158"/>
      <c r="U42" s="158"/>
      <c r="V42" s="158"/>
      <c r="W42" s="158"/>
      <c r="X42" s="155"/>
      <c r="Y42" s="158"/>
      <c r="Z42" s="158"/>
      <c r="AA42" s="161"/>
      <c r="AB42" s="158"/>
      <c r="AC42" s="171"/>
      <c r="AD42" s="171"/>
      <c r="AE42" s="174"/>
      <c r="AF42" s="177"/>
      <c r="AG42" s="158"/>
      <c r="AH42" s="158"/>
      <c r="AI42" s="158"/>
      <c r="AJ42" s="158"/>
      <c r="AK42" s="158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155"/>
      <c r="K43" s="177"/>
      <c r="L43" s="158"/>
      <c r="M43" s="158"/>
      <c r="N43" s="158"/>
      <c r="O43" s="158"/>
      <c r="P43" s="171"/>
      <c r="Q43" s="158"/>
      <c r="R43" s="158"/>
      <c r="S43" s="158"/>
      <c r="T43" s="158"/>
      <c r="U43" s="158"/>
      <c r="V43" s="158"/>
      <c r="W43" s="158"/>
      <c r="X43" s="155"/>
      <c r="Y43" s="158"/>
      <c r="Z43" s="158"/>
      <c r="AA43" s="161"/>
      <c r="AB43" s="158"/>
      <c r="AC43" s="171"/>
      <c r="AD43" s="171"/>
      <c r="AE43" s="174"/>
      <c r="AF43" s="177"/>
      <c r="AG43" s="158"/>
      <c r="AH43" s="158"/>
      <c r="AI43" s="158"/>
      <c r="AJ43" s="158"/>
      <c r="AK43" s="158"/>
      <c r="AL43" s="41"/>
      <c r="AM43" s="61" t="s">
        <v>39</v>
      </c>
      <c r="AN43" s="62"/>
      <c r="AO43" s="62"/>
      <c r="AP43" s="63"/>
      <c r="AQ43" s="143">
        <f>COUNTIF(J38:P38,"□")</f>
        <v>2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1"/>
      <c r="B44" s="148"/>
      <c r="C44" s="149"/>
      <c r="D44" s="149"/>
      <c r="E44" s="149"/>
      <c r="F44" s="149"/>
      <c r="G44" s="149"/>
      <c r="H44" s="149"/>
      <c r="I44" s="150"/>
      <c r="J44" s="155"/>
      <c r="K44" s="177"/>
      <c r="L44" s="158"/>
      <c r="M44" s="158"/>
      <c r="N44" s="158"/>
      <c r="O44" s="158"/>
      <c r="P44" s="171"/>
      <c r="Q44" s="158"/>
      <c r="R44" s="158"/>
      <c r="S44" s="158"/>
      <c r="T44" s="158"/>
      <c r="U44" s="158"/>
      <c r="V44" s="158"/>
      <c r="W44" s="158"/>
      <c r="X44" s="155"/>
      <c r="Y44" s="158"/>
      <c r="Z44" s="158"/>
      <c r="AA44" s="161"/>
      <c r="AB44" s="158"/>
      <c r="AC44" s="171"/>
      <c r="AD44" s="171"/>
      <c r="AE44" s="174"/>
      <c r="AF44" s="177"/>
      <c r="AG44" s="158"/>
      <c r="AH44" s="158"/>
      <c r="AI44" s="158"/>
      <c r="AJ44" s="158"/>
      <c r="AK44" s="158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1"/>
      <c r="B45" s="148"/>
      <c r="C45" s="149"/>
      <c r="D45" s="149"/>
      <c r="E45" s="149"/>
      <c r="F45" s="149"/>
      <c r="G45" s="149"/>
      <c r="H45" s="149"/>
      <c r="I45" s="150"/>
      <c r="J45" s="155"/>
      <c r="K45" s="177"/>
      <c r="L45" s="158"/>
      <c r="M45" s="158"/>
      <c r="N45" s="158"/>
      <c r="O45" s="158"/>
      <c r="P45" s="171"/>
      <c r="Q45" s="158"/>
      <c r="R45" s="158"/>
      <c r="S45" s="158"/>
      <c r="T45" s="158"/>
      <c r="U45" s="158"/>
      <c r="V45" s="158"/>
      <c r="W45" s="158"/>
      <c r="X45" s="155"/>
      <c r="Y45" s="158"/>
      <c r="Z45" s="158"/>
      <c r="AA45" s="161"/>
      <c r="AB45" s="158"/>
      <c r="AC45" s="171"/>
      <c r="AD45" s="171"/>
      <c r="AE45" s="174"/>
      <c r="AF45" s="177"/>
      <c r="AG45" s="158"/>
      <c r="AH45" s="158"/>
      <c r="AI45" s="158"/>
      <c r="AJ45" s="158"/>
      <c r="AK45" s="158"/>
      <c r="AL45" s="41"/>
      <c r="AM45" s="50" t="s">
        <v>0</v>
      </c>
      <c r="AN45" s="51"/>
      <c r="AO45" s="51"/>
      <c r="AP45" s="52"/>
      <c r="AQ45" s="168">
        <f>SUM(AQ43:AR44)</f>
        <v>2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 thickBot="1">
      <c r="A46" s="132"/>
      <c r="B46" s="151"/>
      <c r="C46" s="152"/>
      <c r="D46" s="152"/>
      <c r="E46" s="152"/>
      <c r="F46" s="152"/>
      <c r="G46" s="152"/>
      <c r="H46" s="152"/>
      <c r="I46" s="153"/>
      <c r="J46" s="156"/>
      <c r="K46" s="178"/>
      <c r="L46" s="159"/>
      <c r="M46" s="159"/>
      <c r="N46" s="159"/>
      <c r="O46" s="159"/>
      <c r="P46" s="172"/>
      <c r="Q46" s="159"/>
      <c r="R46" s="159"/>
      <c r="S46" s="159"/>
      <c r="T46" s="159"/>
      <c r="U46" s="159"/>
      <c r="V46" s="159"/>
      <c r="W46" s="159"/>
      <c r="X46" s="156"/>
      <c r="Y46" s="159"/>
      <c r="Z46" s="159"/>
      <c r="AA46" s="162"/>
      <c r="AB46" s="159"/>
      <c r="AC46" s="172"/>
      <c r="AD46" s="172"/>
      <c r="AE46" s="175"/>
      <c r="AF46" s="178"/>
      <c r="AG46" s="159"/>
      <c r="AH46" s="159"/>
      <c r="AI46" s="159"/>
      <c r="AJ46" s="159"/>
      <c r="AK46" s="159"/>
      <c r="AL46" s="41"/>
      <c r="AM46" s="54" t="s">
        <v>22</v>
      </c>
      <c r="AN46" s="55"/>
      <c r="AO46" s="55"/>
      <c r="AP46" s="56"/>
      <c r="AQ46" s="166">
        <f>COUNT(J35:P36)</f>
        <v>7</v>
      </c>
      <c r="AR46" s="167"/>
      <c r="AS46" s="57" t="s">
        <v>1</v>
      </c>
      <c r="AT46" s="187">
        <f>(AQ45/AQ46)*100</f>
        <v>28.57142857142857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 thickTop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T46:AU46"/>
    <mergeCell ref="A47:AK47"/>
    <mergeCell ref="AT40:AV40"/>
    <mergeCell ref="AQ41:AR41"/>
    <mergeCell ref="AT41:AU41"/>
    <mergeCell ref="AQ43:AR43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B39:AB46"/>
    <mergeCell ref="AC39:AC46"/>
    <mergeCell ref="AD39:AD46"/>
    <mergeCell ref="AE39:AE46"/>
    <mergeCell ref="AF39:AF46"/>
    <mergeCell ref="AG39:AG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H11:AH18"/>
    <mergeCell ref="AI11:AI18"/>
    <mergeCell ref="AT12:AV12"/>
    <mergeCell ref="AQ13:AR13"/>
    <mergeCell ref="AT13:AU13"/>
    <mergeCell ref="AQ15:AR15"/>
    <mergeCell ref="AQ16:AR16"/>
    <mergeCell ref="AQ17:AR17"/>
    <mergeCell ref="AT17:AV17"/>
    <mergeCell ref="AJ11:AJ18"/>
    <mergeCell ref="AK11:AK18"/>
    <mergeCell ref="AQ11:AR11"/>
    <mergeCell ref="AQ12:AR12"/>
    <mergeCell ref="AQ18:AR18"/>
    <mergeCell ref="AB11:AB18"/>
    <mergeCell ref="AC11:AC18"/>
    <mergeCell ref="AD11:AD18"/>
    <mergeCell ref="AE11:AE18"/>
    <mergeCell ref="AF11:AF18"/>
    <mergeCell ref="AG11:AG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AI3:AT3"/>
    <mergeCell ref="AE1:AG1"/>
    <mergeCell ref="AI1:AN1"/>
    <mergeCell ref="A1:T2"/>
    <mergeCell ref="AE2:AG2"/>
    <mergeCell ref="AI2:AL2"/>
    <mergeCell ref="AM2:AR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23:AK24 J37:AK38 J9:AK10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2"/>
  <headerFooter>
    <oddHeader>&amp;C&amp;20志木市建設工事（土木・設備工事）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tabSelected="1" view="pageBreakPreview" zoomScaleSheetLayoutView="100" zoomScalePageLayoutView="0" workbookViewId="0" topLeftCell="A1">
      <selection activeCell="F3" sqref="F3:T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1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">
        <v>48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">
        <v>7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">
        <v>47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1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2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3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4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1</v>
      </c>
      <c r="AO6" s="126"/>
      <c r="AP6" s="93" t="s">
        <v>25</v>
      </c>
      <c r="AQ6" s="94" t="s">
        <v>26</v>
      </c>
      <c r="AR6" s="92" t="s">
        <v>5</v>
      </c>
      <c r="AS6" s="126">
        <f>AG6</f>
        <v>4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/>
      <c r="K7" s="19" t="b">
        <f aca="true" t="shared" si="0" ref="K7:T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aca="true" t="shared" si="1" ref="U7:AD7">IF(T7="月","火",IF(T7="火","水",IF(T7="水","木",IF(T7="木","金",IF(T7="金","土",IF(T7="土","日",IF(T7="日","月")))))))</f>
        <v>0</v>
      </c>
      <c r="V7" s="19" t="b">
        <f t="shared" si="1"/>
        <v>0</v>
      </c>
      <c r="W7" s="19" t="b">
        <f t="shared" si="1"/>
        <v>0</v>
      </c>
      <c r="X7" s="19" t="b">
        <f t="shared" si="1"/>
        <v>0</v>
      </c>
      <c r="Y7" s="19" t="b">
        <f t="shared" si="1"/>
        <v>0</v>
      </c>
      <c r="Z7" s="19" t="b">
        <f t="shared" si="1"/>
        <v>0</v>
      </c>
      <c r="AA7" s="19" t="b">
        <f t="shared" si="1"/>
        <v>0</v>
      </c>
      <c r="AB7" s="19" t="b">
        <f t="shared" si="1"/>
        <v>0</v>
      </c>
      <c r="AC7" s="19" t="b">
        <f t="shared" si="1"/>
        <v>0</v>
      </c>
      <c r="AD7" s="20" t="b">
        <f t="shared" si="1"/>
        <v>0</v>
      </c>
      <c r="AE7" s="21" t="b">
        <f aca="true" t="shared" si="2" ref="AE7:AK7">IF(AD7="月","火",IF(AD7="火","水",IF(AD7="水","木",IF(AD7="木","金",IF(AD7="金","土",IF(AD7="土","日",IF(AD7="日","月")))))))</f>
        <v>0</v>
      </c>
      <c r="AF7" s="19" t="b">
        <f t="shared" si="2"/>
        <v>0</v>
      </c>
      <c r="AG7" s="19" t="b">
        <f t="shared" si="2"/>
        <v>0</v>
      </c>
      <c r="AH7" s="19" t="b">
        <f t="shared" si="2"/>
        <v>0</v>
      </c>
      <c r="AI7" s="19" t="b">
        <f t="shared" si="2"/>
        <v>0</v>
      </c>
      <c r="AJ7" s="19" t="b">
        <f t="shared" si="2"/>
        <v>0</v>
      </c>
      <c r="AK7" s="19" t="b">
        <f t="shared" si="2"/>
        <v>0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0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99"/>
      <c r="K11" s="202"/>
      <c r="L11" s="202"/>
      <c r="M11" s="202"/>
      <c r="N11" s="202"/>
      <c r="O11" s="202"/>
      <c r="P11" s="205"/>
      <c r="Q11" s="202"/>
      <c r="R11" s="202"/>
      <c r="S11" s="202"/>
      <c r="T11" s="202"/>
      <c r="U11" s="202"/>
      <c r="V11" s="202"/>
      <c r="W11" s="202"/>
      <c r="X11" s="211"/>
      <c r="Y11" s="202"/>
      <c r="Z11" s="208"/>
      <c r="AA11" s="214"/>
      <c r="AB11" s="208"/>
      <c r="AC11" s="208"/>
      <c r="AD11" s="223"/>
      <c r="AE11" s="226"/>
      <c r="AF11" s="229"/>
      <c r="AG11" s="208"/>
      <c r="AH11" s="208"/>
      <c r="AI11" s="208"/>
      <c r="AJ11" s="217"/>
      <c r="AK11" s="220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>
      <c r="A12" s="131"/>
      <c r="B12" s="148"/>
      <c r="C12" s="149"/>
      <c r="D12" s="149"/>
      <c r="E12" s="149"/>
      <c r="F12" s="149"/>
      <c r="G12" s="149"/>
      <c r="H12" s="149"/>
      <c r="I12" s="150"/>
      <c r="J12" s="200"/>
      <c r="K12" s="203"/>
      <c r="L12" s="203"/>
      <c r="M12" s="203"/>
      <c r="N12" s="203"/>
      <c r="O12" s="203"/>
      <c r="P12" s="206"/>
      <c r="Q12" s="203"/>
      <c r="R12" s="203"/>
      <c r="S12" s="203"/>
      <c r="T12" s="203"/>
      <c r="U12" s="203"/>
      <c r="V12" s="203"/>
      <c r="W12" s="203"/>
      <c r="X12" s="212"/>
      <c r="Y12" s="203"/>
      <c r="Z12" s="209"/>
      <c r="AA12" s="215"/>
      <c r="AB12" s="209"/>
      <c r="AC12" s="209"/>
      <c r="AD12" s="224"/>
      <c r="AE12" s="227"/>
      <c r="AF12" s="230"/>
      <c r="AG12" s="209"/>
      <c r="AH12" s="209"/>
      <c r="AI12" s="209"/>
      <c r="AJ12" s="218"/>
      <c r="AK12" s="221"/>
      <c r="AL12" s="41"/>
      <c r="AM12" s="50" t="s">
        <v>0</v>
      </c>
      <c r="AN12" s="51"/>
      <c r="AO12" s="51"/>
      <c r="AP12" s="52"/>
      <c r="AQ12" s="168">
        <f>SUM(AQ10:AR11)</f>
        <v>0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>
      <c r="A13" s="131"/>
      <c r="B13" s="148"/>
      <c r="C13" s="149"/>
      <c r="D13" s="149"/>
      <c r="E13" s="149"/>
      <c r="F13" s="149"/>
      <c r="G13" s="149"/>
      <c r="H13" s="149"/>
      <c r="I13" s="150"/>
      <c r="J13" s="200"/>
      <c r="K13" s="203"/>
      <c r="L13" s="203"/>
      <c r="M13" s="203"/>
      <c r="N13" s="203"/>
      <c r="O13" s="203"/>
      <c r="P13" s="206"/>
      <c r="Q13" s="203"/>
      <c r="R13" s="203"/>
      <c r="S13" s="203"/>
      <c r="T13" s="203"/>
      <c r="U13" s="203"/>
      <c r="V13" s="203"/>
      <c r="W13" s="203"/>
      <c r="X13" s="212"/>
      <c r="Y13" s="203"/>
      <c r="Z13" s="209"/>
      <c r="AA13" s="215"/>
      <c r="AB13" s="209"/>
      <c r="AC13" s="209"/>
      <c r="AD13" s="224"/>
      <c r="AE13" s="227"/>
      <c r="AF13" s="230"/>
      <c r="AG13" s="209"/>
      <c r="AH13" s="209"/>
      <c r="AI13" s="209"/>
      <c r="AJ13" s="218"/>
      <c r="AK13" s="221"/>
      <c r="AL13" s="41"/>
      <c r="AM13" s="54" t="s">
        <v>22</v>
      </c>
      <c r="AN13" s="55"/>
      <c r="AO13" s="55"/>
      <c r="AP13" s="56"/>
      <c r="AQ13" s="166">
        <f>COUNT(J8:AK8)</f>
        <v>0</v>
      </c>
      <c r="AR13" s="167"/>
      <c r="AS13" s="57" t="s">
        <v>1</v>
      </c>
      <c r="AT13" s="182" t="e">
        <f>(AQ12/AQ13)*100</f>
        <v>#DIV/0!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>
      <c r="A14" s="131"/>
      <c r="B14" s="148"/>
      <c r="C14" s="149"/>
      <c r="D14" s="149"/>
      <c r="E14" s="149"/>
      <c r="F14" s="149"/>
      <c r="G14" s="149"/>
      <c r="H14" s="149"/>
      <c r="I14" s="150"/>
      <c r="J14" s="200"/>
      <c r="K14" s="203"/>
      <c r="L14" s="203"/>
      <c r="M14" s="203"/>
      <c r="N14" s="203"/>
      <c r="O14" s="203"/>
      <c r="P14" s="206"/>
      <c r="Q14" s="203"/>
      <c r="R14" s="203"/>
      <c r="S14" s="203"/>
      <c r="T14" s="203"/>
      <c r="U14" s="203"/>
      <c r="V14" s="203"/>
      <c r="W14" s="203"/>
      <c r="X14" s="212"/>
      <c r="Y14" s="203"/>
      <c r="Z14" s="209"/>
      <c r="AA14" s="215"/>
      <c r="AB14" s="209"/>
      <c r="AC14" s="209"/>
      <c r="AD14" s="224"/>
      <c r="AE14" s="227"/>
      <c r="AF14" s="230"/>
      <c r="AG14" s="209"/>
      <c r="AH14" s="209"/>
      <c r="AI14" s="209"/>
      <c r="AJ14" s="218"/>
      <c r="AK14" s="221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200"/>
      <c r="K15" s="203"/>
      <c r="L15" s="203"/>
      <c r="M15" s="203"/>
      <c r="N15" s="203"/>
      <c r="O15" s="203"/>
      <c r="P15" s="206"/>
      <c r="Q15" s="203"/>
      <c r="R15" s="203"/>
      <c r="S15" s="203"/>
      <c r="T15" s="203"/>
      <c r="U15" s="203"/>
      <c r="V15" s="203"/>
      <c r="W15" s="203"/>
      <c r="X15" s="212"/>
      <c r="Y15" s="203"/>
      <c r="Z15" s="209"/>
      <c r="AA15" s="215"/>
      <c r="AB15" s="209"/>
      <c r="AC15" s="209"/>
      <c r="AD15" s="224"/>
      <c r="AE15" s="227"/>
      <c r="AF15" s="230"/>
      <c r="AG15" s="209"/>
      <c r="AH15" s="209"/>
      <c r="AI15" s="209"/>
      <c r="AJ15" s="218"/>
      <c r="AK15" s="221"/>
      <c r="AL15" s="41"/>
      <c r="AM15" s="61" t="s">
        <v>39</v>
      </c>
      <c r="AN15" s="62"/>
      <c r="AO15" s="62"/>
      <c r="AP15" s="63"/>
      <c r="AQ15" s="143">
        <f>COUNTIF(J10:AK10,"□")</f>
        <v>0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>
      <c r="A16" s="131"/>
      <c r="B16" s="148"/>
      <c r="C16" s="149"/>
      <c r="D16" s="149"/>
      <c r="E16" s="149"/>
      <c r="F16" s="149"/>
      <c r="G16" s="149"/>
      <c r="H16" s="149"/>
      <c r="I16" s="150"/>
      <c r="J16" s="200"/>
      <c r="K16" s="203"/>
      <c r="L16" s="203"/>
      <c r="M16" s="203"/>
      <c r="N16" s="203"/>
      <c r="O16" s="203"/>
      <c r="P16" s="206"/>
      <c r="Q16" s="203"/>
      <c r="R16" s="203"/>
      <c r="S16" s="203"/>
      <c r="T16" s="203"/>
      <c r="U16" s="203"/>
      <c r="V16" s="203"/>
      <c r="W16" s="203"/>
      <c r="X16" s="212"/>
      <c r="Y16" s="203"/>
      <c r="Z16" s="209"/>
      <c r="AA16" s="215"/>
      <c r="AB16" s="209"/>
      <c r="AC16" s="209"/>
      <c r="AD16" s="224"/>
      <c r="AE16" s="227"/>
      <c r="AF16" s="230"/>
      <c r="AG16" s="209"/>
      <c r="AH16" s="209"/>
      <c r="AI16" s="209"/>
      <c r="AJ16" s="218"/>
      <c r="AK16" s="221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>
      <c r="A17" s="131"/>
      <c r="B17" s="148"/>
      <c r="C17" s="149"/>
      <c r="D17" s="149"/>
      <c r="E17" s="149"/>
      <c r="F17" s="149"/>
      <c r="G17" s="149"/>
      <c r="H17" s="149"/>
      <c r="I17" s="150"/>
      <c r="J17" s="200"/>
      <c r="K17" s="203"/>
      <c r="L17" s="203"/>
      <c r="M17" s="203"/>
      <c r="N17" s="203"/>
      <c r="O17" s="203"/>
      <c r="P17" s="206"/>
      <c r="Q17" s="203"/>
      <c r="R17" s="203"/>
      <c r="S17" s="203"/>
      <c r="T17" s="203"/>
      <c r="U17" s="203"/>
      <c r="V17" s="203"/>
      <c r="W17" s="203"/>
      <c r="X17" s="212"/>
      <c r="Y17" s="203"/>
      <c r="Z17" s="209"/>
      <c r="AA17" s="215"/>
      <c r="AB17" s="209"/>
      <c r="AC17" s="209"/>
      <c r="AD17" s="224"/>
      <c r="AE17" s="227"/>
      <c r="AF17" s="230"/>
      <c r="AG17" s="209"/>
      <c r="AH17" s="209"/>
      <c r="AI17" s="209"/>
      <c r="AJ17" s="218"/>
      <c r="AK17" s="221"/>
      <c r="AL17" s="41"/>
      <c r="AM17" s="50" t="s">
        <v>0</v>
      </c>
      <c r="AN17" s="51"/>
      <c r="AO17" s="51"/>
      <c r="AP17" s="52"/>
      <c r="AQ17" s="168">
        <f>SUM(AQ15:AR16)</f>
        <v>0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>
      <c r="A18" s="132"/>
      <c r="B18" s="151"/>
      <c r="C18" s="152"/>
      <c r="D18" s="152"/>
      <c r="E18" s="152"/>
      <c r="F18" s="152"/>
      <c r="G18" s="152"/>
      <c r="H18" s="152"/>
      <c r="I18" s="153"/>
      <c r="J18" s="201"/>
      <c r="K18" s="204"/>
      <c r="L18" s="204"/>
      <c r="M18" s="204"/>
      <c r="N18" s="204"/>
      <c r="O18" s="204"/>
      <c r="P18" s="207"/>
      <c r="Q18" s="204"/>
      <c r="R18" s="204"/>
      <c r="S18" s="204"/>
      <c r="T18" s="204"/>
      <c r="U18" s="204"/>
      <c r="V18" s="204"/>
      <c r="W18" s="204"/>
      <c r="X18" s="213"/>
      <c r="Y18" s="204"/>
      <c r="Z18" s="210"/>
      <c r="AA18" s="216"/>
      <c r="AB18" s="210"/>
      <c r="AC18" s="210"/>
      <c r="AD18" s="225"/>
      <c r="AE18" s="228"/>
      <c r="AF18" s="231"/>
      <c r="AG18" s="210"/>
      <c r="AH18" s="210"/>
      <c r="AI18" s="210"/>
      <c r="AJ18" s="219"/>
      <c r="AK18" s="222"/>
      <c r="AL18" s="41"/>
      <c r="AM18" s="54" t="s">
        <v>22</v>
      </c>
      <c r="AN18" s="55"/>
      <c r="AO18" s="55"/>
      <c r="AP18" s="56"/>
      <c r="AQ18" s="166">
        <f>COUNT(J8:AK8)</f>
        <v>0</v>
      </c>
      <c r="AR18" s="167"/>
      <c r="AS18" s="57" t="s">
        <v>1</v>
      </c>
      <c r="AT18" s="187" t="e">
        <f>(AQ17/AQ18)*100</f>
        <v>#DIV/0!</v>
      </c>
      <c r="AU18" s="188"/>
      <c r="AV18" s="69" t="s">
        <v>41</v>
      </c>
      <c r="AW18" s="2"/>
      <c r="AX18" s="2"/>
    </row>
    <row r="19" spans="1:37" s="1" customFormat="1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5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6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7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8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5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8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3" ref="K21:T21">IF(J21="月","火",IF(J21="火","水",IF(J21="水","木",IF(J21="木","金",IF(J21="金","土",IF(J21="土","日",IF(J21="日","月")))))))</f>
        <v>0</v>
      </c>
      <c r="L21" s="19" t="b">
        <f t="shared" si="3"/>
        <v>0</v>
      </c>
      <c r="M21" s="19" t="b">
        <f t="shared" si="3"/>
        <v>0</v>
      </c>
      <c r="N21" s="19" t="b">
        <f t="shared" si="3"/>
        <v>0</v>
      </c>
      <c r="O21" s="19" t="b">
        <f t="shared" si="3"/>
        <v>0</v>
      </c>
      <c r="P21" s="20" t="b">
        <f t="shared" si="3"/>
        <v>0</v>
      </c>
      <c r="Q21" s="21" t="b">
        <f t="shared" si="3"/>
        <v>0</v>
      </c>
      <c r="R21" s="19" t="b">
        <f t="shared" si="3"/>
        <v>0</v>
      </c>
      <c r="S21" s="19" t="b">
        <f t="shared" si="3"/>
        <v>0</v>
      </c>
      <c r="T21" s="19" t="b">
        <f t="shared" si="3"/>
        <v>0</v>
      </c>
      <c r="U21" s="19" t="b">
        <f aca="true" t="shared" si="4" ref="U21:AD21">IF(T21="月","火",IF(T21="火","水",IF(T21="水","木",IF(T21="木","金",IF(T21="金","土",IF(T21="土","日",IF(T21="日","月")))))))</f>
        <v>0</v>
      </c>
      <c r="V21" s="19" t="b">
        <f t="shared" si="4"/>
        <v>0</v>
      </c>
      <c r="W21" s="19" t="b">
        <f t="shared" si="4"/>
        <v>0</v>
      </c>
      <c r="X21" s="19" t="b">
        <f t="shared" si="4"/>
        <v>0</v>
      </c>
      <c r="Y21" s="19" t="b">
        <f t="shared" si="4"/>
        <v>0</v>
      </c>
      <c r="Z21" s="19" t="b">
        <f t="shared" si="4"/>
        <v>0</v>
      </c>
      <c r="AA21" s="19" t="b">
        <f t="shared" si="4"/>
        <v>0</v>
      </c>
      <c r="AB21" s="19" t="b">
        <f t="shared" si="4"/>
        <v>0</v>
      </c>
      <c r="AC21" s="19" t="b">
        <f t="shared" si="4"/>
        <v>0</v>
      </c>
      <c r="AD21" s="20" t="b">
        <f t="shared" si="4"/>
        <v>0</v>
      </c>
      <c r="AE21" s="21" t="b">
        <f aca="true" t="shared" si="5" ref="AE21:AK21">IF(AD21="月","火",IF(AD21="火","水",IF(AD21="水","木",IF(AD21="木","金",IF(AD21="金","土",IF(AD21="土","日",IF(AD21="日","月")))))))</f>
        <v>0</v>
      </c>
      <c r="AF21" s="19" t="b">
        <f t="shared" si="5"/>
        <v>0</v>
      </c>
      <c r="AG21" s="19" t="b">
        <f t="shared" si="5"/>
        <v>0</v>
      </c>
      <c r="AH21" s="19" t="b">
        <f t="shared" si="5"/>
        <v>0</v>
      </c>
      <c r="AI21" s="19" t="b">
        <f t="shared" si="5"/>
        <v>0</v>
      </c>
      <c r="AJ21" s="19" t="b">
        <f t="shared" si="5"/>
        <v>0</v>
      </c>
      <c r="AK21" s="19" t="b">
        <f t="shared" si="5"/>
        <v>0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0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232"/>
      <c r="K25" s="217"/>
      <c r="L25" s="208"/>
      <c r="M25" s="208"/>
      <c r="N25" s="208"/>
      <c r="O25" s="217"/>
      <c r="P25" s="223"/>
      <c r="Q25" s="217"/>
      <c r="R25" s="217"/>
      <c r="S25" s="208"/>
      <c r="T25" s="208"/>
      <c r="U25" s="208"/>
      <c r="V25" s="208"/>
      <c r="W25" s="208"/>
      <c r="X25" s="235"/>
      <c r="Y25" s="217"/>
      <c r="Z25" s="208"/>
      <c r="AA25" s="238"/>
      <c r="AB25" s="208"/>
      <c r="AC25" s="208"/>
      <c r="AD25" s="223"/>
      <c r="AE25" s="238"/>
      <c r="AF25" s="217"/>
      <c r="AG25" s="217"/>
      <c r="AH25" s="208"/>
      <c r="AI25" s="238"/>
      <c r="AJ25" s="208"/>
      <c r="AK25" s="241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>
      <c r="A26" s="131"/>
      <c r="B26" s="148"/>
      <c r="C26" s="149"/>
      <c r="D26" s="149"/>
      <c r="E26" s="149"/>
      <c r="F26" s="149"/>
      <c r="G26" s="149"/>
      <c r="H26" s="149"/>
      <c r="I26" s="150"/>
      <c r="J26" s="233"/>
      <c r="K26" s="218"/>
      <c r="L26" s="209"/>
      <c r="M26" s="209"/>
      <c r="N26" s="209"/>
      <c r="O26" s="218"/>
      <c r="P26" s="224"/>
      <c r="Q26" s="218"/>
      <c r="R26" s="218"/>
      <c r="S26" s="209"/>
      <c r="T26" s="209"/>
      <c r="U26" s="209"/>
      <c r="V26" s="209"/>
      <c r="W26" s="209"/>
      <c r="X26" s="236"/>
      <c r="Y26" s="218"/>
      <c r="Z26" s="209"/>
      <c r="AA26" s="239"/>
      <c r="AB26" s="209"/>
      <c r="AC26" s="209"/>
      <c r="AD26" s="224"/>
      <c r="AE26" s="239"/>
      <c r="AF26" s="218"/>
      <c r="AG26" s="218"/>
      <c r="AH26" s="209"/>
      <c r="AI26" s="239"/>
      <c r="AJ26" s="209"/>
      <c r="AK26" s="242"/>
      <c r="AL26" s="41"/>
      <c r="AM26" s="50" t="s">
        <v>0</v>
      </c>
      <c r="AN26" s="51"/>
      <c r="AO26" s="51"/>
      <c r="AP26" s="52"/>
      <c r="AQ26" s="168">
        <f>SUM(AQ24:AR25)</f>
        <v>0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>
      <c r="A27" s="131"/>
      <c r="B27" s="148"/>
      <c r="C27" s="149"/>
      <c r="D27" s="149"/>
      <c r="E27" s="149"/>
      <c r="F27" s="149"/>
      <c r="G27" s="149"/>
      <c r="H27" s="149"/>
      <c r="I27" s="150"/>
      <c r="J27" s="233"/>
      <c r="K27" s="218"/>
      <c r="L27" s="209"/>
      <c r="M27" s="209"/>
      <c r="N27" s="209"/>
      <c r="O27" s="218"/>
      <c r="P27" s="224"/>
      <c r="Q27" s="218"/>
      <c r="R27" s="218"/>
      <c r="S27" s="209"/>
      <c r="T27" s="209"/>
      <c r="U27" s="209"/>
      <c r="V27" s="209"/>
      <c r="W27" s="209"/>
      <c r="X27" s="236"/>
      <c r="Y27" s="218"/>
      <c r="Z27" s="209"/>
      <c r="AA27" s="239"/>
      <c r="AB27" s="209"/>
      <c r="AC27" s="209"/>
      <c r="AD27" s="224"/>
      <c r="AE27" s="239"/>
      <c r="AF27" s="218"/>
      <c r="AG27" s="218"/>
      <c r="AH27" s="209"/>
      <c r="AI27" s="239"/>
      <c r="AJ27" s="209"/>
      <c r="AK27" s="242"/>
      <c r="AL27" s="41"/>
      <c r="AM27" s="54" t="s">
        <v>22</v>
      </c>
      <c r="AN27" s="55"/>
      <c r="AO27" s="55"/>
      <c r="AP27" s="56"/>
      <c r="AQ27" s="166">
        <f>COUNT(J22:AK22)</f>
        <v>0</v>
      </c>
      <c r="AR27" s="167"/>
      <c r="AS27" s="57" t="s">
        <v>1</v>
      </c>
      <c r="AT27" s="182" t="e">
        <f>(AQ26/AQ27)*100</f>
        <v>#DIV/0!</v>
      </c>
      <c r="AU27" s="183"/>
      <c r="AV27" s="58" t="s">
        <v>41</v>
      </c>
      <c r="AW27" s="2"/>
    </row>
    <row r="28" spans="1:49" s="1" customFormat="1" ht="18" customHeight="1">
      <c r="A28" s="131"/>
      <c r="B28" s="148"/>
      <c r="C28" s="149"/>
      <c r="D28" s="149"/>
      <c r="E28" s="149"/>
      <c r="F28" s="149"/>
      <c r="G28" s="149"/>
      <c r="H28" s="149"/>
      <c r="I28" s="150"/>
      <c r="J28" s="233"/>
      <c r="K28" s="218"/>
      <c r="L28" s="209"/>
      <c r="M28" s="209"/>
      <c r="N28" s="209"/>
      <c r="O28" s="218"/>
      <c r="P28" s="224"/>
      <c r="Q28" s="218"/>
      <c r="R28" s="218"/>
      <c r="S28" s="209"/>
      <c r="T28" s="209"/>
      <c r="U28" s="209"/>
      <c r="V28" s="209"/>
      <c r="W28" s="209"/>
      <c r="X28" s="236"/>
      <c r="Y28" s="218"/>
      <c r="Z28" s="209"/>
      <c r="AA28" s="239"/>
      <c r="AB28" s="209"/>
      <c r="AC28" s="209"/>
      <c r="AD28" s="224"/>
      <c r="AE28" s="239"/>
      <c r="AF28" s="218"/>
      <c r="AG28" s="218"/>
      <c r="AH28" s="209"/>
      <c r="AI28" s="239"/>
      <c r="AJ28" s="209"/>
      <c r="AK28" s="242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233"/>
      <c r="K29" s="218"/>
      <c r="L29" s="209"/>
      <c r="M29" s="209"/>
      <c r="N29" s="209"/>
      <c r="O29" s="218"/>
      <c r="P29" s="224"/>
      <c r="Q29" s="218"/>
      <c r="R29" s="218"/>
      <c r="S29" s="209"/>
      <c r="T29" s="209"/>
      <c r="U29" s="209"/>
      <c r="V29" s="209"/>
      <c r="W29" s="209"/>
      <c r="X29" s="236"/>
      <c r="Y29" s="218"/>
      <c r="Z29" s="209"/>
      <c r="AA29" s="239"/>
      <c r="AB29" s="209"/>
      <c r="AC29" s="209"/>
      <c r="AD29" s="224"/>
      <c r="AE29" s="239"/>
      <c r="AF29" s="218"/>
      <c r="AG29" s="218"/>
      <c r="AH29" s="209"/>
      <c r="AI29" s="239"/>
      <c r="AJ29" s="209"/>
      <c r="AK29" s="242"/>
      <c r="AL29" s="41"/>
      <c r="AM29" s="61" t="s">
        <v>39</v>
      </c>
      <c r="AN29" s="62"/>
      <c r="AO29" s="62"/>
      <c r="AP29" s="63"/>
      <c r="AQ29" s="143">
        <f>COUNTIF(J24:AK24,"□")</f>
        <v>0</v>
      </c>
      <c r="AR29" s="144"/>
      <c r="AS29" s="45" t="s">
        <v>30</v>
      </c>
      <c r="AT29" s="2"/>
      <c r="AU29" s="2"/>
      <c r="AV29" s="2"/>
      <c r="AW29" s="2"/>
    </row>
    <row r="30" spans="1:49" ht="15.75" customHeight="1">
      <c r="A30" s="131"/>
      <c r="B30" s="148"/>
      <c r="C30" s="149"/>
      <c r="D30" s="149"/>
      <c r="E30" s="149"/>
      <c r="F30" s="149"/>
      <c r="G30" s="149"/>
      <c r="H30" s="149"/>
      <c r="I30" s="150"/>
      <c r="J30" s="233"/>
      <c r="K30" s="218"/>
      <c r="L30" s="209"/>
      <c r="M30" s="209"/>
      <c r="N30" s="209"/>
      <c r="O30" s="218"/>
      <c r="P30" s="224"/>
      <c r="Q30" s="218"/>
      <c r="R30" s="218"/>
      <c r="S30" s="209"/>
      <c r="T30" s="209"/>
      <c r="U30" s="209"/>
      <c r="V30" s="209"/>
      <c r="W30" s="209"/>
      <c r="X30" s="236"/>
      <c r="Y30" s="218"/>
      <c r="Z30" s="209"/>
      <c r="AA30" s="239"/>
      <c r="AB30" s="209"/>
      <c r="AC30" s="209"/>
      <c r="AD30" s="224"/>
      <c r="AE30" s="239"/>
      <c r="AF30" s="218"/>
      <c r="AG30" s="218"/>
      <c r="AH30" s="209"/>
      <c r="AI30" s="239"/>
      <c r="AJ30" s="209"/>
      <c r="AK30" s="242"/>
      <c r="AL30" s="41"/>
      <c r="AM30" s="66" t="s">
        <v>8</v>
      </c>
      <c r="AN30" s="67"/>
      <c r="AO30" s="67"/>
      <c r="AP30" s="68"/>
      <c r="AQ30" s="166">
        <f>COUNTIF(J24:AK24,"■")</f>
        <v>0</v>
      </c>
      <c r="AR30" s="167"/>
      <c r="AS30" s="49" t="s">
        <v>30</v>
      </c>
      <c r="AT30" s="2"/>
      <c r="AU30" s="2"/>
      <c r="AV30" s="2"/>
      <c r="AW30" s="2"/>
    </row>
    <row r="31" spans="1:49" ht="15.75" customHeight="1">
      <c r="A31" s="131"/>
      <c r="B31" s="148"/>
      <c r="C31" s="149"/>
      <c r="D31" s="149"/>
      <c r="E31" s="149"/>
      <c r="F31" s="149"/>
      <c r="G31" s="149"/>
      <c r="H31" s="149"/>
      <c r="I31" s="150"/>
      <c r="J31" s="233"/>
      <c r="K31" s="218"/>
      <c r="L31" s="209"/>
      <c r="M31" s="209"/>
      <c r="N31" s="209"/>
      <c r="O31" s="218"/>
      <c r="P31" s="224"/>
      <c r="Q31" s="218"/>
      <c r="R31" s="218"/>
      <c r="S31" s="209"/>
      <c r="T31" s="209"/>
      <c r="U31" s="209"/>
      <c r="V31" s="209"/>
      <c r="W31" s="209"/>
      <c r="X31" s="236"/>
      <c r="Y31" s="218"/>
      <c r="Z31" s="209"/>
      <c r="AA31" s="239"/>
      <c r="AB31" s="209"/>
      <c r="AC31" s="209"/>
      <c r="AD31" s="224"/>
      <c r="AE31" s="239"/>
      <c r="AF31" s="218"/>
      <c r="AG31" s="218"/>
      <c r="AH31" s="209"/>
      <c r="AI31" s="239"/>
      <c r="AJ31" s="209"/>
      <c r="AK31" s="242"/>
      <c r="AL31" s="41"/>
      <c r="AM31" s="50" t="s">
        <v>0</v>
      </c>
      <c r="AN31" s="51"/>
      <c r="AO31" s="51"/>
      <c r="AP31" s="52"/>
      <c r="AQ31" s="168">
        <f>SUM(AQ29:AR30)</f>
        <v>0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>
      <c r="A32" s="132"/>
      <c r="B32" s="151"/>
      <c r="C32" s="152"/>
      <c r="D32" s="152"/>
      <c r="E32" s="152"/>
      <c r="F32" s="152"/>
      <c r="G32" s="152"/>
      <c r="H32" s="152"/>
      <c r="I32" s="153"/>
      <c r="J32" s="234"/>
      <c r="K32" s="219"/>
      <c r="L32" s="210"/>
      <c r="M32" s="210"/>
      <c r="N32" s="210"/>
      <c r="O32" s="219"/>
      <c r="P32" s="225"/>
      <c r="Q32" s="219"/>
      <c r="R32" s="219"/>
      <c r="S32" s="210"/>
      <c r="T32" s="210"/>
      <c r="U32" s="210"/>
      <c r="V32" s="210"/>
      <c r="W32" s="210"/>
      <c r="X32" s="237"/>
      <c r="Y32" s="219"/>
      <c r="Z32" s="210"/>
      <c r="AA32" s="240"/>
      <c r="AB32" s="210"/>
      <c r="AC32" s="210"/>
      <c r="AD32" s="225"/>
      <c r="AE32" s="240"/>
      <c r="AF32" s="219"/>
      <c r="AG32" s="219"/>
      <c r="AH32" s="210"/>
      <c r="AI32" s="240"/>
      <c r="AJ32" s="210"/>
      <c r="AK32" s="243"/>
      <c r="AL32" s="41"/>
      <c r="AM32" s="54" t="s">
        <v>22</v>
      </c>
      <c r="AN32" s="55"/>
      <c r="AO32" s="55"/>
      <c r="AP32" s="56"/>
      <c r="AQ32" s="166">
        <f>COUNT(J22:AK22)</f>
        <v>0</v>
      </c>
      <c r="AR32" s="167"/>
      <c r="AS32" s="57" t="s">
        <v>1</v>
      </c>
      <c r="AT32" s="187" t="e">
        <f>(AQ31/AQ32)*100</f>
        <v>#DIV/0!</v>
      </c>
      <c r="AU32" s="188"/>
      <c r="AV32" s="69" t="s">
        <v>41</v>
      </c>
      <c r="AW32" s="2"/>
    </row>
    <row r="33" spans="1:49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9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10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11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12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9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12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6" ref="K35:T35">IF(J35="月","火",IF(J35="火","水",IF(J35="水","木",IF(J35="木","金",IF(J35="金","土",IF(J35="土","日",IF(J35="日","月")))))))</f>
        <v>0</v>
      </c>
      <c r="L35" s="19" t="b">
        <f t="shared" si="6"/>
        <v>0</v>
      </c>
      <c r="M35" s="19" t="b">
        <f t="shared" si="6"/>
        <v>0</v>
      </c>
      <c r="N35" s="19" t="b">
        <f t="shared" si="6"/>
        <v>0</v>
      </c>
      <c r="O35" s="19" t="b">
        <f t="shared" si="6"/>
        <v>0</v>
      </c>
      <c r="P35" s="20" t="b">
        <f t="shared" si="6"/>
        <v>0</v>
      </c>
      <c r="Q35" s="21" t="b">
        <f t="shared" si="6"/>
        <v>0</v>
      </c>
      <c r="R35" s="19" t="b">
        <f t="shared" si="6"/>
        <v>0</v>
      </c>
      <c r="S35" s="19" t="b">
        <f t="shared" si="6"/>
        <v>0</v>
      </c>
      <c r="T35" s="19" t="b">
        <f t="shared" si="6"/>
        <v>0</v>
      </c>
      <c r="U35" s="19" t="b">
        <f aca="true" t="shared" si="7" ref="U35:AD35">IF(T35="月","火",IF(T35="火","水",IF(T35="水","木",IF(T35="木","金",IF(T35="金","土",IF(T35="土","日",IF(T35="日","月")))))))</f>
        <v>0</v>
      </c>
      <c r="V35" s="19" t="b">
        <f t="shared" si="7"/>
        <v>0</v>
      </c>
      <c r="W35" s="19" t="b">
        <f t="shared" si="7"/>
        <v>0</v>
      </c>
      <c r="X35" s="19" t="b">
        <f t="shared" si="7"/>
        <v>0</v>
      </c>
      <c r="Y35" s="19" t="b">
        <f t="shared" si="7"/>
        <v>0</v>
      </c>
      <c r="Z35" s="19" t="b">
        <f t="shared" si="7"/>
        <v>0</v>
      </c>
      <c r="AA35" s="19" t="b">
        <f t="shared" si="7"/>
        <v>0</v>
      </c>
      <c r="AB35" s="19" t="b">
        <f t="shared" si="7"/>
        <v>0</v>
      </c>
      <c r="AC35" s="19" t="b">
        <f t="shared" si="7"/>
        <v>0</v>
      </c>
      <c r="AD35" s="20" t="b">
        <f t="shared" si="7"/>
        <v>0</v>
      </c>
      <c r="AE35" s="21" t="b">
        <f aca="true" t="shared" si="8" ref="AE35:AK35">IF(AD35="月","火",IF(AD35="火","水",IF(AD35="水","木",IF(AD35="木","金",IF(AD35="金","土",IF(AD35="土","日",IF(AD35="日","月")))))))</f>
        <v>0</v>
      </c>
      <c r="AF35" s="19" t="b">
        <f t="shared" si="8"/>
        <v>0</v>
      </c>
      <c r="AG35" s="19" t="b">
        <f t="shared" si="8"/>
        <v>0</v>
      </c>
      <c r="AH35" s="19" t="b">
        <f t="shared" si="8"/>
        <v>0</v>
      </c>
      <c r="AI35" s="19" t="b">
        <f t="shared" si="8"/>
        <v>0</v>
      </c>
      <c r="AJ35" s="19" t="b">
        <f t="shared" si="8"/>
        <v>0</v>
      </c>
      <c r="AK35" s="19" t="b">
        <f t="shared" si="8"/>
        <v>0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COUNTIF(J37:AK37,"□")</f>
        <v>0</v>
      </c>
      <c r="AR38" s="144"/>
      <c r="AS38" s="45" t="s">
        <v>30</v>
      </c>
      <c r="AT38" s="2"/>
      <c r="AU38" s="2"/>
      <c r="AV38" s="2"/>
      <c r="AW38" s="2"/>
    </row>
    <row r="39" spans="1:49" ht="15.75" customHeigh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232"/>
      <c r="K39" s="229"/>
      <c r="L39" s="208"/>
      <c r="M39" s="208"/>
      <c r="N39" s="208"/>
      <c r="O39" s="208"/>
      <c r="P39" s="223"/>
      <c r="Q39" s="208"/>
      <c r="R39" s="208"/>
      <c r="S39" s="208"/>
      <c r="T39" s="217"/>
      <c r="U39" s="217"/>
      <c r="V39" s="217"/>
      <c r="W39" s="208"/>
      <c r="X39" s="232"/>
      <c r="Y39" s="208"/>
      <c r="Z39" s="208"/>
      <c r="AA39" s="214"/>
      <c r="AB39" s="202"/>
      <c r="AC39" s="205"/>
      <c r="AD39" s="223"/>
      <c r="AE39" s="226"/>
      <c r="AF39" s="229"/>
      <c r="AG39" s="208"/>
      <c r="AH39" s="208"/>
      <c r="AI39" s="208"/>
      <c r="AJ39" s="208"/>
      <c r="AK39" s="208"/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>
      <c r="A40" s="131"/>
      <c r="B40" s="148"/>
      <c r="C40" s="149"/>
      <c r="D40" s="149"/>
      <c r="E40" s="149"/>
      <c r="F40" s="149"/>
      <c r="G40" s="149"/>
      <c r="H40" s="149"/>
      <c r="I40" s="150"/>
      <c r="J40" s="233"/>
      <c r="K40" s="230"/>
      <c r="L40" s="209"/>
      <c r="M40" s="209"/>
      <c r="N40" s="209"/>
      <c r="O40" s="209"/>
      <c r="P40" s="224"/>
      <c r="Q40" s="209"/>
      <c r="R40" s="209"/>
      <c r="S40" s="209"/>
      <c r="T40" s="218"/>
      <c r="U40" s="218"/>
      <c r="V40" s="218"/>
      <c r="W40" s="209"/>
      <c r="X40" s="233"/>
      <c r="Y40" s="209"/>
      <c r="Z40" s="209"/>
      <c r="AA40" s="215"/>
      <c r="AB40" s="203"/>
      <c r="AC40" s="206"/>
      <c r="AD40" s="224"/>
      <c r="AE40" s="227"/>
      <c r="AF40" s="230"/>
      <c r="AG40" s="209"/>
      <c r="AH40" s="209"/>
      <c r="AI40" s="209"/>
      <c r="AJ40" s="209"/>
      <c r="AK40" s="209"/>
      <c r="AL40" s="41"/>
      <c r="AM40" s="50" t="s">
        <v>0</v>
      </c>
      <c r="AN40" s="51"/>
      <c r="AO40" s="51"/>
      <c r="AP40" s="52"/>
      <c r="AQ40" s="168">
        <f>SUM(AQ38:AR39)</f>
        <v>0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>
      <c r="A41" s="131"/>
      <c r="B41" s="148"/>
      <c r="C41" s="149"/>
      <c r="D41" s="149"/>
      <c r="E41" s="149"/>
      <c r="F41" s="149"/>
      <c r="G41" s="149"/>
      <c r="H41" s="149"/>
      <c r="I41" s="150"/>
      <c r="J41" s="233"/>
      <c r="K41" s="230"/>
      <c r="L41" s="209"/>
      <c r="M41" s="209"/>
      <c r="N41" s="209"/>
      <c r="O41" s="209"/>
      <c r="P41" s="224"/>
      <c r="Q41" s="209"/>
      <c r="R41" s="209"/>
      <c r="S41" s="209"/>
      <c r="T41" s="218"/>
      <c r="U41" s="218"/>
      <c r="V41" s="218"/>
      <c r="W41" s="209"/>
      <c r="X41" s="233"/>
      <c r="Y41" s="209"/>
      <c r="Z41" s="209"/>
      <c r="AA41" s="215"/>
      <c r="AB41" s="203"/>
      <c r="AC41" s="206"/>
      <c r="AD41" s="224"/>
      <c r="AE41" s="227"/>
      <c r="AF41" s="230"/>
      <c r="AG41" s="209"/>
      <c r="AH41" s="209"/>
      <c r="AI41" s="209"/>
      <c r="AJ41" s="209"/>
      <c r="AK41" s="209"/>
      <c r="AL41" s="41"/>
      <c r="AM41" s="54" t="s">
        <v>22</v>
      </c>
      <c r="AN41" s="55"/>
      <c r="AO41" s="55"/>
      <c r="AP41" s="56"/>
      <c r="AQ41" s="166">
        <f>COUNT(J36:AK36)</f>
        <v>0</v>
      </c>
      <c r="AR41" s="167"/>
      <c r="AS41" s="57" t="s">
        <v>1</v>
      </c>
      <c r="AT41" s="182" t="e">
        <f>(AQ40/AQ41)*100</f>
        <v>#DIV/0!</v>
      </c>
      <c r="AU41" s="183"/>
      <c r="AV41" s="58" t="s">
        <v>41</v>
      </c>
      <c r="AW41" s="2"/>
      <c r="AX41" s="32"/>
    </row>
    <row r="42" spans="1:50" ht="15.75" customHeight="1">
      <c r="A42" s="131"/>
      <c r="B42" s="148"/>
      <c r="C42" s="149"/>
      <c r="D42" s="149"/>
      <c r="E42" s="149"/>
      <c r="F42" s="149"/>
      <c r="G42" s="149"/>
      <c r="H42" s="149"/>
      <c r="I42" s="150"/>
      <c r="J42" s="233"/>
      <c r="K42" s="230"/>
      <c r="L42" s="209"/>
      <c r="M42" s="209"/>
      <c r="N42" s="209"/>
      <c r="O42" s="209"/>
      <c r="P42" s="224"/>
      <c r="Q42" s="209"/>
      <c r="R42" s="209"/>
      <c r="S42" s="209"/>
      <c r="T42" s="218"/>
      <c r="U42" s="218"/>
      <c r="V42" s="218"/>
      <c r="W42" s="209"/>
      <c r="X42" s="233"/>
      <c r="Y42" s="209"/>
      <c r="Z42" s="209"/>
      <c r="AA42" s="215"/>
      <c r="AB42" s="203"/>
      <c r="AC42" s="206"/>
      <c r="AD42" s="224"/>
      <c r="AE42" s="227"/>
      <c r="AF42" s="230"/>
      <c r="AG42" s="209"/>
      <c r="AH42" s="209"/>
      <c r="AI42" s="209"/>
      <c r="AJ42" s="209"/>
      <c r="AK42" s="209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233"/>
      <c r="K43" s="230"/>
      <c r="L43" s="209"/>
      <c r="M43" s="209"/>
      <c r="N43" s="209"/>
      <c r="O43" s="209"/>
      <c r="P43" s="224"/>
      <c r="Q43" s="209"/>
      <c r="R43" s="209"/>
      <c r="S43" s="209"/>
      <c r="T43" s="218"/>
      <c r="U43" s="218"/>
      <c r="V43" s="218"/>
      <c r="W43" s="209"/>
      <c r="X43" s="233"/>
      <c r="Y43" s="209"/>
      <c r="Z43" s="209"/>
      <c r="AA43" s="215"/>
      <c r="AB43" s="203"/>
      <c r="AC43" s="206"/>
      <c r="AD43" s="224"/>
      <c r="AE43" s="227"/>
      <c r="AF43" s="230"/>
      <c r="AG43" s="209"/>
      <c r="AH43" s="209"/>
      <c r="AI43" s="209"/>
      <c r="AJ43" s="209"/>
      <c r="AK43" s="209"/>
      <c r="AL43" s="41"/>
      <c r="AM43" s="61" t="s">
        <v>39</v>
      </c>
      <c r="AN43" s="62"/>
      <c r="AO43" s="62"/>
      <c r="AP43" s="63"/>
      <c r="AQ43" s="143">
        <f>COUNTIF(J38:AK38,"□")</f>
        <v>0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>
      <c r="A44" s="131"/>
      <c r="B44" s="148"/>
      <c r="C44" s="149"/>
      <c r="D44" s="149"/>
      <c r="E44" s="149"/>
      <c r="F44" s="149"/>
      <c r="G44" s="149"/>
      <c r="H44" s="149"/>
      <c r="I44" s="150"/>
      <c r="J44" s="233"/>
      <c r="K44" s="230"/>
      <c r="L44" s="209"/>
      <c r="M44" s="209"/>
      <c r="N44" s="209"/>
      <c r="O44" s="209"/>
      <c r="P44" s="224"/>
      <c r="Q44" s="209"/>
      <c r="R44" s="209"/>
      <c r="S44" s="209"/>
      <c r="T44" s="218"/>
      <c r="U44" s="218"/>
      <c r="V44" s="218"/>
      <c r="W44" s="209"/>
      <c r="X44" s="233"/>
      <c r="Y44" s="209"/>
      <c r="Z44" s="209"/>
      <c r="AA44" s="215"/>
      <c r="AB44" s="203"/>
      <c r="AC44" s="206"/>
      <c r="AD44" s="224"/>
      <c r="AE44" s="227"/>
      <c r="AF44" s="230"/>
      <c r="AG44" s="209"/>
      <c r="AH44" s="209"/>
      <c r="AI44" s="209"/>
      <c r="AJ44" s="209"/>
      <c r="AK44" s="209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>
      <c r="A45" s="131"/>
      <c r="B45" s="148"/>
      <c r="C45" s="149"/>
      <c r="D45" s="149"/>
      <c r="E45" s="149"/>
      <c r="F45" s="149"/>
      <c r="G45" s="149"/>
      <c r="H45" s="149"/>
      <c r="I45" s="150"/>
      <c r="J45" s="233"/>
      <c r="K45" s="230"/>
      <c r="L45" s="209"/>
      <c r="M45" s="209"/>
      <c r="N45" s="209"/>
      <c r="O45" s="209"/>
      <c r="P45" s="224"/>
      <c r="Q45" s="209"/>
      <c r="R45" s="209"/>
      <c r="S45" s="209"/>
      <c r="T45" s="218"/>
      <c r="U45" s="218"/>
      <c r="V45" s="218"/>
      <c r="W45" s="209"/>
      <c r="X45" s="233"/>
      <c r="Y45" s="209"/>
      <c r="Z45" s="209"/>
      <c r="AA45" s="215"/>
      <c r="AB45" s="203"/>
      <c r="AC45" s="206"/>
      <c r="AD45" s="224"/>
      <c r="AE45" s="227"/>
      <c r="AF45" s="230"/>
      <c r="AG45" s="209"/>
      <c r="AH45" s="209"/>
      <c r="AI45" s="209"/>
      <c r="AJ45" s="209"/>
      <c r="AK45" s="209"/>
      <c r="AL45" s="41"/>
      <c r="AM45" s="50" t="s">
        <v>0</v>
      </c>
      <c r="AN45" s="51"/>
      <c r="AO45" s="51"/>
      <c r="AP45" s="52"/>
      <c r="AQ45" s="168">
        <f>SUM(AQ43:AR44)</f>
        <v>0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>
      <c r="A46" s="132"/>
      <c r="B46" s="151"/>
      <c r="C46" s="152"/>
      <c r="D46" s="152"/>
      <c r="E46" s="152"/>
      <c r="F46" s="152"/>
      <c r="G46" s="152"/>
      <c r="H46" s="152"/>
      <c r="I46" s="153"/>
      <c r="J46" s="234"/>
      <c r="K46" s="231"/>
      <c r="L46" s="210"/>
      <c r="M46" s="210"/>
      <c r="N46" s="210"/>
      <c r="O46" s="210"/>
      <c r="P46" s="225"/>
      <c r="Q46" s="210"/>
      <c r="R46" s="210"/>
      <c r="S46" s="210"/>
      <c r="T46" s="219"/>
      <c r="U46" s="219"/>
      <c r="V46" s="219"/>
      <c r="W46" s="210"/>
      <c r="X46" s="234"/>
      <c r="Y46" s="210"/>
      <c r="Z46" s="210"/>
      <c r="AA46" s="216"/>
      <c r="AB46" s="204"/>
      <c r="AC46" s="207"/>
      <c r="AD46" s="225"/>
      <c r="AE46" s="228"/>
      <c r="AF46" s="231"/>
      <c r="AG46" s="210"/>
      <c r="AH46" s="210"/>
      <c r="AI46" s="210"/>
      <c r="AJ46" s="210"/>
      <c r="AK46" s="210"/>
      <c r="AL46" s="41"/>
      <c r="AM46" s="54" t="s">
        <v>22</v>
      </c>
      <c r="AN46" s="55"/>
      <c r="AO46" s="55"/>
      <c r="AP46" s="56"/>
      <c r="AQ46" s="166">
        <f>COUNT(J36:AK36)</f>
        <v>0</v>
      </c>
      <c r="AR46" s="167"/>
      <c r="AS46" s="57" t="s">
        <v>1</v>
      </c>
      <c r="AT46" s="187" t="e">
        <f>(AQ45/AQ46)*100</f>
        <v>#DIV/0!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T46:AU46"/>
    <mergeCell ref="A47:AK47"/>
    <mergeCell ref="AT40:AV40"/>
    <mergeCell ref="AQ41:AR41"/>
    <mergeCell ref="AT41:AU41"/>
    <mergeCell ref="AQ43:AR43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B39:AB46"/>
    <mergeCell ref="AC39:AC46"/>
    <mergeCell ref="AD39:AD46"/>
    <mergeCell ref="AE39:AE46"/>
    <mergeCell ref="AF39:AF46"/>
    <mergeCell ref="AG39:AG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H11:AH18"/>
    <mergeCell ref="AI11:AI18"/>
    <mergeCell ref="AT12:AV12"/>
    <mergeCell ref="AQ13:AR13"/>
    <mergeCell ref="AT13:AU13"/>
    <mergeCell ref="AQ15:AR15"/>
    <mergeCell ref="AQ16:AR16"/>
    <mergeCell ref="AQ17:AR17"/>
    <mergeCell ref="AT17:AV17"/>
    <mergeCell ref="AJ11:AJ18"/>
    <mergeCell ref="AK11:AK18"/>
    <mergeCell ref="AQ11:AR11"/>
    <mergeCell ref="AQ12:AR12"/>
    <mergeCell ref="AQ18:AR18"/>
    <mergeCell ref="AB11:AB18"/>
    <mergeCell ref="AC11:AC18"/>
    <mergeCell ref="AD11:AD18"/>
    <mergeCell ref="AE11:AE18"/>
    <mergeCell ref="AF11:AF18"/>
    <mergeCell ref="U11:U18"/>
    <mergeCell ref="AG11:AG18"/>
    <mergeCell ref="V11:V18"/>
    <mergeCell ref="W11:W18"/>
    <mergeCell ref="X11:X18"/>
    <mergeCell ref="Y11:Y18"/>
    <mergeCell ref="Z11:Z18"/>
    <mergeCell ref="AA11:AA18"/>
    <mergeCell ref="O11:O18"/>
    <mergeCell ref="P11:P18"/>
    <mergeCell ref="Q11:Q18"/>
    <mergeCell ref="R11:R18"/>
    <mergeCell ref="S11:S18"/>
    <mergeCell ref="T11:T18"/>
    <mergeCell ref="B11:I18"/>
    <mergeCell ref="J11:J18"/>
    <mergeCell ref="K11:K18"/>
    <mergeCell ref="L11:L18"/>
    <mergeCell ref="M11:M18"/>
    <mergeCell ref="N11:N18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4:D4"/>
    <mergeCell ref="A6:I6"/>
    <mergeCell ref="L6:N6"/>
    <mergeCell ref="S6:U6"/>
    <mergeCell ref="Z6:AB6"/>
    <mergeCell ref="AG6:AI6"/>
    <mergeCell ref="B3:D3"/>
    <mergeCell ref="F3:T3"/>
    <mergeCell ref="U3:V3"/>
    <mergeCell ref="X3:AD3"/>
    <mergeCell ref="AE3:AG3"/>
    <mergeCell ref="AE2:AG2"/>
    <mergeCell ref="A1:T2"/>
    <mergeCell ref="AE1:AG1"/>
    <mergeCell ref="AI1:AN1"/>
    <mergeCell ref="AM2:AR2"/>
    <mergeCell ref="F4:T4"/>
    <mergeCell ref="U4:V4"/>
    <mergeCell ref="X4:AV4"/>
    <mergeCell ref="AI3:AT3"/>
    <mergeCell ref="AI2:AL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9:AK10 J37:AK38 J23:AK24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&amp;C&amp;20志木市建設工事（土木・設備工事）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2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tr">
        <f>1・12!AM2</f>
        <v>課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>
        <f>1・12!F3:T3</f>
        <v>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tr">
        <f>1・12!X3:AD3</f>
        <v>R○.○.○～R○.○.○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>
        <f>1・12!AI3</f>
        <v>0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tr">
        <f>1・12!F4:T4</f>
        <v>志木市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13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14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15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16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13</v>
      </c>
      <c r="AO6" s="126"/>
      <c r="AP6" s="93" t="s">
        <v>25</v>
      </c>
      <c r="AQ6" s="94" t="s">
        <v>26</v>
      </c>
      <c r="AR6" s="92" t="s">
        <v>5</v>
      </c>
      <c r="AS6" s="126">
        <f>AG6</f>
        <v>16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 thickBo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0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99"/>
      <c r="K11" s="202"/>
      <c r="L11" s="202"/>
      <c r="M11" s="202"/>
      <c r="N11" s="202"/>
      <c r="O11" s="202"/>
      <c r="P11" s="205"/>
      <c r="Q11" s="202"/>
      <c r="R11" s="202"/>
      <c r="S11" s="202"/>
      <c r="T11" s="202"/>
      <c r="U11" s="202"/>
      <c r="V11" s="202"/>
      <c r="W11" s="202"/>
      <c r="X11" s="211"/>
      <c r="Y11" s="202"/>
      <c r="Z11" s="208"/>
      <c r="AA11" s="214"/>
      <c r="AB11" s="208"/>
      <c r="AC11" s="208"/>
      <c r="AD11" s="223"/>
      <c r="AE11" s="226"/>
      <c r="AF11" s="229"/>
      <c r="AG11" s="208"/>
      <c r="AH11" s="208"/>
      <c r="AI11" s="208"/>
      <c r="AJ11" s="217"/>
      <c r="AK11" s="220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1"/>
      <c r="B12" s="148"/>
      <c r="C12" s="149"/>
      <c r="D12" s="149"/>
      <c r="E12" s="149"/>
      <c r="F12" s="149"/>
      <c r="G12" s="149"/>
      <c r="H12" s="149"/>
      <c r="I12" s="150"/>
      <c r="J12" s="200"/>
      <c r="K12" s="203"/>
      <c r="L12" s="203"/>
      <c r="M12" s="203"/>
      <c r="N12" s="203"/>
      <c r="O12" s="203"/>
      <c r="P12" s="206"/>
      <c r="Q12" s="203"/>
      <c r="R12" s="203"/>
      <c r="S12" s="203"/>
      <c r="T12" s="203"/>
      <c r="U12" s="203"/>
      <c r="V12" s="203"/>
      <c r="W12" s="203"/>
      <c r="X12" s="212"/>
      <c r="Y12" s="203"/>
      <c r="Z12" s="209"/>
      <c r="AA12" s="215"/>
      <c r="AB12" s="209"/>
      <c r="AC12" s="209"/>
      <c r="AD12" s="224"/>
      <c r="AE12" s="227"/>
      <c r="AF12" s="230"/>
      <c r="AG12" s="209"/>
      <c r="AH12" s="209"/>
      <c r="AI12" s="209"/>
      <c r="AJ12" s="218"/>
      <c r="AK12" s="221"/>
      <c r="AL12" s="41"/>
      <c r="AM12" s="50" t="s">
        <v>0</v>
      </c>
      <c r="AN12" s="51"/>
      <c r="AO12" s="51"/>
      <c r="AP12" s="52"/>
      <c r="AQ12" s="168">
        <f>SUM(AQ10:AR11)</f>
        <v>0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1"/>
      <c r="B13" s="148"/>
      <c r="C13" s="149"/>
      <c r="D13" s="149"/>
      <c r="E13" s="149"/>
      <c r="F13" s="149"/>
      <c r="G13" s="149"/>
      <c r="H13" s="149"/>
      <c r="I13" s="150"/>
      <c r="J13" s="200"/>
      <c r="K13" s="203"/>
      <c r="L13" s="203"/>
      <c r="M13" s="203"/>
      <c r="N13" s="203"/>
      <c r="O13" s="203"/>
      <c r="P13" s="206"/>
      <c r="Q13" s="203"/>
      <c r="R13" s="203"/>
      <c r="S13" s="203"/>
      <c r="T13" s="203"/>
      <c r="U13" s="203"/>
      <c r="V13" s="203"/>
      <c r="W13" s="203"/>
      <c r="X13" s="212"/>
      <c r="Y13" s="203"/>
      <c r="Z13" s="209"/>
      <c r="AA13" s="215"/>
      <c r="AB13" s="209"/>
      <c r="AC13" s="209"/>
      <c r="AD13" s="224"/>
      <c r="AE13" s="227"/>
      <c r="AF13" s="230"/>
      <c r="AG13" s="209"/>
      <c r="AH13" s="209"/>
      <c r="AI13" s="209"/>
      <c r="AJ13" s="218"/>
      <c r="AK13" s="221"/>
      <c r="AL13" s="41"/>
      <c r="AM13" s="54" t="s">
        <v>22</v>
      </c>
      <c r="AN13" s="55"/>
      <c r="AO13" s="55"/>
      <c r="AP13" s="56"/>
      <c r="AQ13" s="166">
        <f>COUNT(J8:AK8)</f>
        <v>0</v>
      </c>
      <c r="AR13" s="167"/>
      <c r="AS13" s="57" t="s">
        <v>1</v>
      </c>
      <c r="AT13" s="182" t="e">
        <f>(AQ12/AQ13)*100</f>
        <v>#DIV/0!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1"/>
      <c r="B14" s="148"/>
      <c r="C14" s="149"/>
      <c r="D14" s="149"/>
      <c r="E14" s="149"/>
      <c r="F14" s="149"/>
      <c r="G14" s="149"/>
      <c r="H14" s="149"/>
      <c r="I14" s="150"/>
      <c r="J14" s="200"/>
      <c r="K14" s="203"/>
      <c r="L14" s="203"/>
      <c r="M14" s="203"/>
      <c r="N14" s="203"/>
      <c r="O14" s="203"/>
      <c r="P14" s="206"/>
      <c r="Q14" s="203"/>
      <c r="R14" s="203"/>
      <c r="S14" s="203"/>
      <c r="T14" s="203"/>
      <c r="U14" s="203"/>
      <c r="V14" s="203"/>
      <c r="W14" s="203"/>
      <c r="X14" s="212"/>
      <c r="Y14" s="203"/>
      <c r="Z14" s="209"/>
      <c r="AA14" s="215"/>
      <c r="AB14" s="209"/>
      <c r="AC14" s="209"/>
      <c r="AD14" s="224"/>
      <c r="AE14" s="227"/>
      <c r="AF14" s="230"/>
      <c r="AG14" s="209"/>
      <c r="AH14" s="209"/>
      <c r="AI14" s="209"/>
      <c r="AJ14" s="218"/>
      <c r="AK14" s="221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200"/>
      <c r="K15" s="203"/>
      <c r="L15" s="203"/>
      <c r="M15" s="203"/>
      <c r="N15" s="203"/>
      <c r="O15" s="203"/>
      <c r="P15" s="206"/>
      <c r="Q15" s="203"/>
      <c r="R15" s="203"/>
      <c r="S15" s="203"/>
      <c r="T15" s="203"/>
      <c r="U15" s="203"/>
      <c r="V15" s="203"/>
      <c r="W15" s="203"/>
      <c r="X15" s="212"/>
      <c r="Y15" s="203"/>
      <c r="Z15" s="209"/>
      <c r="AA15" s="215"/>
      <c r="AB15" s="209"/>
      <c r="AC15" s="209"/>
      <c r="AD15" s="224"/>
      <c r="AE15" s="227"/>
      <c r="AF15" s="230"/>
      <c r="AG15" s="209"/>
      <c r="AH15" s="209"/>
      <c r="AI15" s="209"/>
      <c r="AJ15" s="218"/>
      <c r="AK15" s="221"/>
      <c r="AL15" s="41"/>
      <c r="AM15" s="61" t="s">
        <v>39</v>
      </c>
      <c r="AN15" s="62"/>
      <c r="AO15" s="62"/>
      <c r="AP15" s="63"/>
      <c r="AQ15" s="143">
        <f>COUNTIF(J10:AK10,"□")</f>
        <v>0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1"/>
      <c r="B16" s="148"/>
      <c r="C16" s="149"/>
      <c r="D16" s="149"/>
      <c r="E16" s="149"/>
      <c r="F16" s="149"/>
      <c r="G16" s="149"/>
      <c r="H16" s="149"/>
      <c r="I16" s="150"/>
      <c r="J16" s="200"/>
      <c r="K16" s="203"/>
      <c r="L16" s="203"/>
      <c r="M16" s="203"/>
      <c r="N16" s="203"/>
      <c r="O16" s="203"/>
      <c r="P16" s="206"/>
      <c r="Q16" s="203"/>
      <c r="R16" s="203"/>
      <c r="S16" s="203"/>
      <c r="T16" s="203"/>
      <c r="U16" s="203"/>
      <c r="V16" s="203"/>
      <c r="W16" s="203"/>
      <c r="X16" s="212"/>
      <c r="Y16" s="203"/>
      <c r="Z16" s="209"/>
      <c r="AA16" s="215"/>
      <c r="AB16" s="209"/>
      <c r="AC16" s="209"/>
      <c r="AD16" s="224"/>
      <c r="AE16" s="227"/>
      <c r="AF16" s="230"/>
      <c r="AG16" s="209"/>
      <c r="AH16" s="209"/>
      <c r="AI16" s="209"/>
      <c r="AJ16" s="218"/>
      <c r="AK16" s="221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1"/>
      <c r="B17" s="148"/>
      <c r="C17" s="149"/>
      <c r="D17" s="149"/>
      <c r="E17" s="149"/>
      <c r="F17" s="149"/>
      <c r="G17" s="149"/>
      <c r="H17" s="149"/>
      <c r="I17" s="150"/>
      <c r="J17" s="200"/>
      <c r="K17" s="203"/>
      <c r="L17" s="203"/>
      <c r="M17" s="203"/>
      <c r="N17" s="203"/>
      <c r="O17" s="203"/>
      <c r="P17" s="206"/>
      <c r="Q17" s="203"/>
      <c r="R17" s="203"/>
      <c r="S17" s="203"/>
      <c r="T17" s="203"/>
      <c r="U17" s="203"/>
      <c r="V17" s="203"/>
      <c r="W17" s="203"/>
      <c r="X17" s="212"/>
      <c r="Y17" s="203"/>
      <c r="Z17" s="209"/>
      <c r="AA17" s="215"/>
      <c r="AB17" s="209"/>
      <c r="AC17" s="209"/>
      <c r="AD17" s="224"/>
      <c r="AE17" s="227"/>
      <c r="AF17" s="230"/>
      <c r="AG17" s="209"/>
      <c r="AH17" s="209"/>
      <c r="AI17" s="209"/>
      <c r="AJ17" s="218"/>
      <c r="AK17" s="221"/>
      <c r="AL17" s="41"/>
      <c r="AM17" s="50" t="s">
        <v>0</v>
      </c>
      <c r="AN17" s="51"/>
      <c r="AO17" s="51"/>
      <c r="AP17" s="52"/>
      <c r="AQ17" s="168">
        <f>SUM(AQ15:AR16)</f>
        <v>0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 thickBot="1">
      <c r="A18" s="132"/>
      <c r="B18" s="151"/>
      <c r="C18" s="152"/>
      <c r="D18" s="152"/>
      <c r="E18" s="152"/>
      <c r="F18" s="152"/>
      <c r="G18" s="152"/>
      <c r="H18" s="152"/>
      <c r="I18" s="153"/>
      <c r="J18" s="201"/>
      <c r="K18" s="204"/>
      <c r="L18" s="204"/>
      <c r="M18" s="204"/>
      <c r="N18" s="204"/>
      <c r="O18" s="204"/>
      <c r="P18" s="207"/>
      <c r="Q18" s="204"/>
      <c r="R18" s="204"/>
      <c r="S18" s="204"/>
      <c r="T18" s="204"/>
      <c r="U18" s="204"/>
      <c r="V18" s="204"/>
      <c r="W18" s="204"/>
      <c r="X18" s="213"/>
      <c r="Y18" s="204"/>
      <c r="Z18" s="210"/>
      <c r="AA18" s="216"/>
      <c r="AB18" s="210"/>
      <c r="AC18" s="210"/>
      <c r="AD18" s="225"/>
      <c r="AE18" s="228"/>
      <c r="AF18" s="231"/>
      <c r="AG18" s="210"/>
      <c r="AH18" s="210"/>
      <c r="AI18" s="210"/>
      <c r="AJ18" s="219"/>
      <c r="AK18" s="222"/>
      <c r="AL18" s="41"/>
      <c r="AM18" s="54" t="s">
        <v>22</v>
      </c>
      <c r="AN18" s="55"/>
      <c r="AO18" s="55"/>
      <c r="AP18" s="56"/>
      <c r="AQ18" s="166">
        <f>COUNT(J8:AK8)</f>
        <v>0</v>
      </c>
      <c r="AR18" s="167"/>
      <c r="AS18" s="57" t="s">
        <v>1</v>
      </c>
      <c r="AT18" s="187" t="e">
        <f>(AQ17/AQ18)*100</f>
        <v>#DIV/0!</v>
      </c>
      <c r="AU18" s="188"/>
      <c r="AV18" s="69" t="s">
        <v>41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17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18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19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20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17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20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 thickBo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0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232"/>
      <c r="K25" s="217"/>
      <c r="L25" s="208"/>
      <c r="M25" s="208"/>
      <c r="N25" s="208"/>
      <c r="O25" s="217"/>
      <c r="P25" s="223"/>
      <c r="Q25" s="217"/>
      <c r="R25" s="217"/>
      <c r="S25" s="208"/>
      <c r="T25" s="208"/>
      <c r="U25" s="208"/>
      <c r="V25" s="208"/>
      <c r="W25" s="208"/>
      <c r="X25" s="235"/>
      <c r="Y25" s="217"/>
      <c r="Z25" s="208"/>
      <c r="AA25" s="238"/>
      <c r="AB25" s="208"/>
      <c r="AC25" s="208"/>
      <c r="AD25" s="223"/>
      <c r="AE25" s="238"/>
      <c r="AF25" s="217"/>
      <c r="AG25" s="217"/>
      <c r="AH25" s="208"/>
      <c r="AI25" s="238"/>
      <c r="AJ25" s="208"/>
      <c r="AK25" s="241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1"/>
      <c r="B26" s="148"/>
      <c r="C26" s="149"/>
      <c r="D26" s="149"/>
      <c r="E26" s="149"/>
      <c r="F26" s="149"/>
      <c r="G26" s="149"/>
      <c r="H26" s="149"/>
      <c r="I26" s="150"/>
      <c r="J26" s="233"/>
      <c r="K26" s="218"/>
      <c r="L26" s="209"/>
      <c r="M26" s="209"/>
      <c r="N26" s="209"/>
      <c r="O26" s="218"/>
      <c r="P26" s="224"/>
      <c r="Q26" s="218"/>
      <c r="R26" s="218"/>
      <c r="S26" s="209"/>
      <c r="T26" s="209"/>
      <c r="U26" s="209"/>
      <c r="V26" s="209"/>
      <c r="W26" s="209"/>
      <c r="X26" s="236"/>
      <c r="Y26" s="218"/>
      <c r="Z26" s="209"/>
      <c r="AA26" s="239"/>
      <c r="AB26" s="209"/>
      <c r="AC26" s="209"/>
      <c r="AD26" s="224"/>
      <c r="AE26" s="239"/>
      <c r="AF26" s="218"/>
      <c r="AG26" s="218"/>
      <c r="AH26" s="209"/>
      <c r="AI26" s="239"/>
      <c r="AJ26" s="209"/>
      <c r="AK26" s="242"/>
      <c r="AL26" s="41"/>
      <c r="AM26" s="50" t="s">
        <v>0</v>
      </c>
      <c r="AN26" s="51"/>
      <c r="AO26" s="51"/>
      <c r="AP26" s="52"/>
      <c r="AQ26" s="168">
        <f>SUM(AQ24:AR25)</f>
        <v>0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 thickBot="1">
      <c r="A27" s="131"/>
      <c r="B27" s="148"/>
      <c r="C27" s="149"/>
      <c r="D27" s="149"/>
      <c r="E27" s="149"/>
      <c r="F27" s="149"/>
      <c r="G27" s="149"/>
      <c r="H27" s="149"/>
      <c r="I27" s="150"/>
      <c r="J27" s="233"/>
      <c r="K27" s="218"/>
      <c r="L27" s="209"/>
      <c r="M27" s="209"/>
      <c r="N27" s="209"/>
      <c r="O27" s="218"/>
      <c r="P27" s="224"/>
      <c r="Q27" s="218"/>
      <c r="R27" s="218"/>
      <c r="S27" s="209"/>
      <c r="T27" s="209"/>
      <c r="U27" s="209"/>
      <c r="V27" s="209"/>
      <c r="W27" s="209"/>
      <c r="X27" s="236"/>
      <c r="Y27" s="218"/>
      <c r="Z27" s="209"/>
      <c r="AA27" s="239"/>
      <c r="AB27" s="209"/>
      <c r="AC27" s="209"/>
      <c r="AD27" s="224"/>
      <c r="AE27" s="239"/>
      <c r="AF27" s="218"/>
      <c r="AG27" s="218"/>
      <c r="AH27" s="209"/>
      <c r="AI27" s="239"/>
      <c r="AJ27" s="209"/>
      <c r="AK27" s="242"/>
      <c r="AL27" s="41"/>
      <c r="AM27" s="54" t="s">
        <v>22</v>
      </c>
      <c r="AN27" s="55"/>
      <c r="AO27" s="55"/>
      <c r="AP27" s="56"/>
      <c r="AQ27" s="166">
        <f>COUNT(J22:AK22)</f>
        <v>0</v>
      </c>
      <c r="AR27" s="167"/>
      <c r="AS27" s="57" t="s">
        <v>1</v>
      </c>
      <c r="AT27" s="182" t="e">
        <f>(AQ26/AQ27)*100</f>
        <v>#DIV/0!</v>
      </c>
      <c r="AU27" s="183"/>
      <c r="AV27" s="58" t="s">
        <v>41</v>
      </c>
      <c r="AW27" s="2"/>
    </row>
    <row r="28" spans="1:49" s="1" customFormat="1" ht="18" customHeight="1" thickTop="1">
      <c r="A28" s="131"/>
      <c r="B28" s="148"/>
      <c r="C28" s="149"/>
      <c r="D28" s="149"/>
      <c r="E28" s="149"/>
      <c r="F28" s="149"/>
      <c r="G28" s="149"/>
      <c r="H28" s="149"/>
      <c r="I28" s="150"/>
      <c r="J28" s="233"/>
      <c r="K28" s="218"/>
      <c r="L28" s="209"/>
      <c r="M28" s="209"/>
      <c r="N28" s="209"/>
      <c r="O28" s="218"/>
      <c r="P28" s="224"/>
      <c r="Q28" s="218"/>
      <c r="R28" s="218"/>
      <c r="S28" s="209"/>
      <c r="T28" s="209"/>
      <c r="U28" s="209"/>
      <c r="V28" s="209"/>
      <c r="W28" s="209"/>
      <c r="X28" s="236"/>
      <c r="Y28" s="218"/>
      <c r="Z28" s="209"/>
      <c r="AA28" s="239"/>
      <c r="AB28" s="209"/>
      <c r="AC28" s="209"/>
      <c r="AD28" s="224"/>
      <c r="AE28" s="239"/>
      <c r="AF28" s="218"/>
      <c r="AG28" s="218"/>
      <c r="AH28" s="209"/>
      <c r="AI28" s="239"/>
      <c r="AJ28" s="209"/>
      <c r="AK28" s="242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233"/>
      <c r="K29" s="218"/>
      <c r="L29" s="209"/>
      <c r="M29" s="209"/>
      <c r="N29" s="209"/>
      <c r="O29" s="218"/>
      <c r="P29" s="224"/>
      <c r="Q29" s="218"/>
      <c r="R29" s="218"/>
      <c r="S29" s="209"/>
      <c r="T29" s="209"/>
      <c r="U29" s="209"/>
      <c r="V29" s="209"/>
      <c r="W29" s="209"/>
      <c r="X29" s="236"/>
      <c r="Y29" s="218"/>
      <c r="Z29" s="209"/>
      <c r="AA29" s="239"/>
      <c r="AB29" s="209"/>
      <c r="AC29" s="209"/>
      <c r="AD29" s="224"/>
      <c r="AE29" s="239"/>
      <c r="AF29" s="218"/>
      <c r="AG29" s="218"/>
      <c r="AH29" s="209"/>
      <c r="AI29" s="239"/>
      <c r="AJ29" s="209"/>
      <c r="AK29" s="242"/>
      <c r="AL29" s="41"/>
      <c r="AM29" s="61" t="s">
        <v>39</v>
      </c>
      <c r="AN29" s="62"/>
      <c r="AO29" s="62"/>
      <c r="AP29" s="63"/>
      <c r="AQ29" s="143">
        <f>COUNTIF(J24:AK24,"□")</f>
        <v>0</v>
      </c>
      <c r="AR29" s="144"/>
      <c r="AS29" s="45" t="s">
        <v>30</v>
      </c>
      <c r="AT29" s="2"/>
      <c r="AU29" s="2"/>
      <c r="AV29" s="2"/>
      <c r="AW29" s="2"/>
    </row>
    <row r="30" spans="1:49" ht="15.75" customHeight="1" thickBot="1">
      <c r="A30" s="131"/>
      <c r="B30" s="148"/>
      <c r="C30" s="149"/>
      <c r="D30" s="149"/>
      <c r="E30" s="149"/>
      <c r="F30" s="149"/>
      <c r="G30" s="149"/>
      <c r="H30" s="149"/>
      <c r="I30" s="150"/>
      <c r="J30" s="233"/>
      <c r="K30" s="218"/>
      <c r="L30" s="209"/>
      <c r="M30" s="209"/>
      <c r="N30" s="209"/>
      <c r="O30" s="218"/>
      <c r="P30" s="224"/>
      <c r="Q30" s="218"/>
      <c r="R30" s="218"/>
      <c r="S30" s="209"/>
      <c r="T30" s="209"/>
      <c r="U30" s="209"/>
      <c r="V30" s="209"/>
      <c r="W30" s="209"/>
      <c r="X30" s="236"/>
      <c r="Y30" s="218"/>
      <c r="Z30" s="209"/>
      <c r="AA30" s="239"/>
      <c r="AB30" s="209"/>
      <c r="AC30" s="209"/>
      <c r="AD30" s="224"/>
      <c r="AE30" s="239"/>
      <c r="AF30" s="218"/>
      <c r="AG30" s="218"/>
      <c r="AH30" s="209"/>
      <c r="AI30" s="239"/>
      <c r="AJ30" s="209"/>
      <c r="AK30" s="242"/>
      <c r="AL30" s="41"/>
      <c r="AM30" s="66" t="s">
        <v>8</v>
      </c>
      <c r="AN30" s="67"/>
      <c r="AO30" s="67"/>
      <c r="AP30" s="68"/>
      <c r="AQ30" s="166">
        <f>COUNTIF(J24:AK24,"■")</f>
        <v>0</v>
      </c>
      <c r="AR30" s="167"/>
      <c r="AS30" s="49" t="s">
        <v>30</v>
      </c>
      <c r="AT30" s="2"/>
      <c r="AU30" s="2"/>
      <c r="AV30" s="2"/>
      <c r="AW30" s="2"/>
    </row>
    <row r="31" spans="1:49" ht="15.75" customHeight="1" thickTop="1">
      <c r="A31" s="131"/>
      <c r="B31" s="148"/>
      <c r="C31" s="149"/>
      <c r="D31" s="149"/>
      <c r="E31" s="149"/>
      <c r="F31" s="149"/>
      <c r="G31" s="149"/>
      <c r="H31" s="149"/>
      <c r="I31" s="150"/>
      <c r="J31" s="233"/>
      <c r="K31" s="218"/>
      <c r="L31" s="209"/>
      <c r="M31" s="209"/>
      <c r="N31" s="209"/>
      <c r="O31" s="218"/>
      <c r="P31" s="224"/>
      <c r="Q31" s="218"/>
      <c r="R31" s="218"/>
      <c r="S31" s="209"/>
      <c r="T31" s="209"/>
      <c r="U31" s="209"/>
      <c r="V31" s="209"/>
      <c r="W31" s="209"/>
      <c r="X31" s="236"/>
      <c r="Y31" s="218"/>
      <c r="Z31" s="209"/>
      <c r="AA31" s="239"/>
      <c r="AB31" s="209"/>
      <c r="AC31" s="209"/>
      <c r="AD31" s="224"/>
      <c r="AE31" s="239"/>
      <c r="AF31" s="218"/>
      <c r="AG31" s="218"/>
      <c r="AH31" s="209"/>
      <c r="AI31" s="239"/>
      <c r="AJ31" s="209"/>
      <c r="AK31" s="242"/>
      <c r="AL31" s="41"/>
      <c r="AM31" s="50" t="s">
        <v>0</v>
      </c>
      <c r="AN31" s="51"/>
      <c r="AO31" s="51"/>
      <c r="AP31" s="52"/>
      <c r="AQ31" s="168">
        <f>SUM(AQ29:AR30)</f>
        <v>0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 thickBot="1">
      <c r="A32" s="132"/>
      <c r="B32" s="151"/>
      <c r="C32" s="152"/>
      <c r="D32" s="152"/>
      <c r="E32" s="152"/>
      <c r="F32" s="152"/>
      <c r="G32" s="152"/>
      <c r="H32" s="152"/>
      <c r="I32" s="153"/>
      <c r="J32" s="234"/>
      <c r="K32" s="219"/>
      <c r="L32" s="210"/>
      <c r="M32" s="210"/>
      <c r="N32" s="210"/>
      <c r="O32" s="219"/>
      <c r="P32" s="225"/>
      <c r="Q32" s="219"/>
      <c r="R32" s="219"/>
      <c r="S32" s="210"/>
      <c r="T32" s="210"/>
      <c r="U32" s="210"/>
      <c r="V32" s="210"/>
      <c r="W32" s="210"/>
      <c r="X32" s="237"/>
      <c r="Y32" s="219"/>
      <c r="Z32" s="210"/>
      <c r="AA32" s="240"/>
      <c r="AB32" s="210"/>
      <c r="AC32" s="210"/>
      <c r="AD32" s="225"/>
      <c r="AE32" s="240"/>
      <c r="AF32" s="219"/>
      <c r="AG32" s="219"/>
      <c r="AH32" s="210"/>
      <c r="AI32" s="240"/>
      <c r="AJ32" s="210"/>
      <c r="AK32" s="243"/>
      <c r="AL32" s="41"/>
      <c r="AM32" s="54" t="s">
        <v>22</v>
      </c>
      <c r="AN32" s="55"/>
      <c r="AO32" s="55"/>
      <c r="AP32" s="56"/>
      <c r="AQ32" s="166">
        <f>COUNT(J22:AK22)</f>
        <v>0</v>
      </c>
      <c r="AR32" s="167"/>
      <c r="AS32" s="57" t="s">
        <v>1</v>
      </c>
      <c r="AT32" s="187" t="e">
        <f>(AQ31/AQ32)*100</f>
        <v>#DIV/0!</v>
      </c>
      <c r="AU32" s="188"/>
      <c r="AV32" s="69" t="s">
        <v>41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21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22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23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24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21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24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 thickBo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COUNTIF(J37:AK37,"□")</f>
        <v>0</v>
      </c>
      <c r="AR38" s="144"/>
      <c r="AS38" s="45" t="s">
        <v>30</v>
      </c>
      <c r="AT38" s="2"/>
      <c r="AU38" s="2"/>
      <c r="AV38" s="2"/>
      <c r="AW38" s="2"/>
    </row>
    <row r="39" spans="1:49" ht="15.75" customHeight="1" thickBo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232"/>
      <c r="K39" s="229"/>
      <c r="L39" s="208"/>
      <c r="M39" s="208"/>
      <c r="N39" s="208"/>
      <c r="O39" s="208"/>
      <c r="P39" s="223"/>
      <c r="Q39" s="208"/>
      <c r="R39" s="208"/>
      <c r="S39" s="208"/>
      <c r="T39" s="217"/>
      <c r="U39" s="217"/>
      <c r="V39" s="217"/>
      <c r="W39" s="208"/>
      <c r="X39" s="232"/>
      <c r="Y39" s="208"/>
      <c r="Z39" s="208"/>
      <c r="AA39" s="214"/>
      <c r="AB39" s="202"/>
      <c r="AC39" s="205"/>
      <c r="AD39" s="223"/>
      <c r="AE39" s="226"/>
      <c r="AF39" s="229"/>
      <c r="AG39" s="208"/>
      <c r="AH39" s="208"/>
      <c r="AI39" s="208"/>
      <c r="AJ39" s="208"/>
      <c r="AK39" s="208"/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 thickTop="1">
      <c r="A40" s="131"/>
      <c r="B40" s="148"/>
      <c r="C40" s="149"/>
      <c r="D40" s="149"/>
      <c r="E40" s="149"/>
      <c r="F40" s="149"/>
      <c r="G40" s="149"/>
      <c r="H40" s="149"/>
      <c r="I40" s="150"/>
      <c r="J40" s="233"/>
      <c r="K40" s="230"/>
      <c r="L40" s="209"/>
      <c r="M40" s="209"/>
      <c r="N40" s="209"/>
      <c r="O40" s="209"/>
      <c r="P40" s="224"/>
      <c r="Q40" s="209"/>
      <c r="R40" s="209"/>
      <c r="S40" s="209"/>
      <c r="T40" s="218"/>
      <c r="U40" s="218"/>
      <c r="V40" s="218"/>
      <c r="W40" s="209"/>
      <c r="X40" s="233"/>
      <c r="Y40" s="209"/>
      <c r="Z40" s="209"/>
      <c r="AA40" s="215"/>
      <c r="AB40" s="203"/>
      <c r="AC40" s="206"/>
      <c r="AD40" s="224"/>
      <c r="AE40" s="227"/>
      <c r="AF40" s="230"/>
      <c r="AG40" s="209"/>
      <c r="AH40" s="209"/>
      <c r="AI40" s="209"/>
      <c r="AJ40" s="209"/>
      <c r="AK40" s="209"/>
      <c r="AL40" s="41"/>
      <c r="AM40" s="50" t="s">
        <v>0</v>
      </c>
      <c r="AN40" s="51"/>
      <c r="AO40" s="51"/>
      <c r="AP40" s="52"/>
      <c r="AQ40" s="168">
        <f>SUM(AQ38:AR39)</f>
        <v>0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 thickBot="1">
      <c r="A41" s="131"/>
      <c r="B41" s="148"/>
      <c r="C41" s="149"/>
      <c r="D41" s="149"/>
      <c r="E41" s="149"/>
      <c r="F41" s="149"/>
      <c r="G41" s="149"/>
      <c r="H41" s="149"/>
      <c r="I41" s="150"/>
      <c r="J41" s="233"/>
      <c r="K41" s="230"/>
      <c r="L41" s="209"/>
      <c r="M41" s="209"/>
      <c r="N41" s="209"/>
      <c r="O41" s="209"/>
      <c r="P41" s="224"/>
      <c r="Q41" s="209"/>
      <c r="R41" s="209"/>
      <c r="S41" s="209"/>
      <c r="T41" s="218"/>
      <c r="U41" s="218"/>
      <c r="V41" s="218"/>
      <c r="W41" s="209"/>
      <c r="X41" s="233"/>
      <c r="Y41" s="209"/>
      <c r="Z41" s="209"/>
      <c r="AA41" s="215"/>
      <c r="AB41" s="203"/>
      <c r="AC41" s="206"/>
      <c r="AD41" s="224"/>
      <c r="AE41" s="227"/>
      <c r="AF41" s="230"/>
      <c r="AG41" s="209"/>
      <c r="AH41" s="209"/>
      <c r="AI41" s="209"/>
      <c r="AJ41" s="209"/>
      <c r="AK41" s="209"/>
      <c r="AL41" s="41"/>
      <c r="AM41" s="54" t="s">
        <v>22</v>
      </c>
      <c r="AN41" s="55"/>
      <c r="AO41" s="55"/>
      <c r="AP41" s="56"/>
      <c r="AQ41" s="166">
        <f>COUNT(J36:AK36)</f>
        <v>0</v>
      </c>
      <c r="AR41" s="167"/>
      <c r="AS41" s="57" t="s">
        <v>1</v>
      </c>
      <c r="AT41" s="182" t="e">
        <f>(AQ40/AQ41)*100</f>
        <v>#DIV/0!</v>
      </c>
      <c r="AU41" s="183"/>
      <c r="AV41" s="58" t="s">
        <v>41</v>
      </c>
      <c r="AW41" s="2"/>
      <c r="AX41" s="32"/>
    </row>
    <row r="42" spans="1:50" ht="15.75" customHeight="1" thickTop="1">
      <c r="A42" s="131"/>
      <c r="B42" s="148"/>
      <c r="C42" s="149"/>
      <c r="D42" s="149"/>
      <c r="E42" s="149"/>
      <c r="F42" s="149"/>
      <c r="G42" s="149"/>
      <c r="H42" s="149"/>
      <c r="I42" s="150"/>
      <c r="J42" s="233"/>
      <c r="K42" s="230"/>
      <c r="L42" s="209"/>
      <c r="M42" s="209"/>
      <c r="N42" s="209"/>
      <c r="O42" s="209"/>
      <c r="P42" s="224"/>
      <c r="Q42" s="209"/>
      <c r="R42" s="209"/>
      <c r="S42" s="209"/>
      <c r="T42" s="218"/>
      <c r="U42" s="218"/>
      <c r="V42" s="218"/>
      <c r="W42" s="209"/>
      <c r="X42" s="233"/>
      <c r="Y42" s="209"/>
      <c r="Z42" s="209"/>
      <c r="AA42" s="215"/>
      <c r="AB42" s="203"/>
      <c r="AC42" s="206"/>
      <c r="AD42" s="224"/>
      <c r="AE42" s="227"/>
      <c r="AF42" s="230"/>
      <c r="AG42" s="209"/>
      <c r="AH42" s="209"/>
      <c r="AI42" s="209"/>
      <c r="AJ42" s="209"/>
      <c r="AK42" s="209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233"/>
      <c r="K43" s="230"/>
      <c r="L43" s="209"/>
      <c r="M43" s="209"/>
      <c r="N43" s="209"/>
      <c r="O43" s="209"/>
      <c r="P43" s="224"/>
      <c r="Q43" s="209"/>
      <c r="R43" s="209"/>
      <c r="S43" s="209"/>
      <c r="T43" s="218"/>
      <c r="U43" s="218"/>
      <c r="V43" s="218"/>
      <c r="W43" s="209"/>
      <c r="X43" s="233"/>
      <c r="Y43" s="209"/>
      <c r="Z43" s="209"/>
      <c r="AA43" s="215"/>
      <c r="AB43" s="203"/>
      <c r="AC43" s="206"/>
      <c r="AD43" s="224"/>
      <c r="AE43" s="227"/>
      <c r="AF43" s="230"/>
      <c r="AG43" s="209"/>
      <c r="AH43" s="209"/>
      <c r="AI43" s="209"/>
      <c r="AJ43" s="209"/>
      <c r="AK43" s="209"/>
      <c r="AL43" s="41"/>
      <c r="AM43" s="61" t="s">
        <v>39</v>
      </c>
      <c r="AN43" s="62"/>
      <c r="AO43" s="62"/>
      <c r="AP43" s="63"/>
      <c r="AQ43" s="143">
        <f>COUNTIF(J38:AK38,"□")</f>
        <v>0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1"/>
      <c r="B44" s="148"/>
      <c r="C44" s="149"/>
      <c r="D44" s="149"/>
      <c r="E44" s="149"/>
      <c r="F44" s="149"/>
      <c r="G44" s="149"/>
      <c r="H44" s="149"/>
      <c r="I44" s="150"/>
      <c r="J44" s="233"/>
      <c r="K44" s="230"/>
      <c r="L44" s="209"/>
      <c r="M44" s="209"/>
      <c r="N44" s="209"/>
      <c r="O44" s="209"/>
      <c r="P44" s="224"/>
      <c r="Q44" s="209"/>
      <c r="R44" s="209"/>
      <c r="S44" s="209"/>
      <c r="T44" s="218"/>
      <c r="U44" s="218"/>
      <c r="V44" s="218"/>
      <c r="W44" s="209"/>
      <c r="X44" s="233"/>
      <c r="Y44" s="209"/>
      <c r="Z44" s="209"/>
      <c r="AA44" s="215"/>
      <c r="AB44" s="203"/>
      <c r="AC44" s="206"/>
      <c r="AD44" s="224"/>
      <c r="AE44" s="227"/>
      <c r="AF44" s="230"/>
      <c r="AG44" s="209"/>
      <c r="AH44" s="209"/>
      <c r="AI44" s="209"/>
      <c r="AJ44" s="209"/>
      <c r="AK44" s="209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1"/>
      <c r="B45" s="148"/>
      <c r="C45" s="149"/>
      <c r="D45" s="149"/>
      <c r="E45" s="149"/>
      <c r="F45" s="149"/>
      <c r="G45" s="149"/>
      <c r="H45" s="149"/>
      <c r="I45" s="150"/>
      <c r="J45" s="233"/>
      <c r="K45" s="230"/>
      <c r="L45" s="209"/>
      <c r="M45" s="209"/>
      <c r="N45" s="209"/>
      <c r="O45" s="209"/>
      <c r="P45" s="224"/>
      <c r="Q45" s="209"/>
      <c r="R45" s="209"/>
      <c r="S45" s="209"/>
      <c r="T45" s="218"/>
      <c r="U45" s="218"/>
      <c r="V45" s="218"/>
      <c r="W45" s="209"/>
      <c r="X45" s="233"/>
      <c r="Y45" s="209"/>
      <c r="Z45" s="209"/>
      <c r="AA45" s="215"/>
      <c r="AB45" s="203"/>
      <c r="AC45" s="206"/>
      <c r="AD45" s="224"/>
      <c r="AE45" s="227"/>
      <c r="AF45" s="230"/>
      <c r="AG45" s="209"/>
      <c r="AH45" s="209"/>
      <c r="AI45" s="209"/>
      <c r="AJ45" s="209"/>
      <c r="AK45" s="209"/>
      <c r="AL45" s="41"/>
      <c r="AM45" s="50" t="s">
        <v>0</v>
      </c>
      <c r="AN45" s="51"/>
      <c r="AO45" s="51"/>
      <c r="AP45" s="52"/>
      <c r="AQ45" s="168">
        <f>SUM(AQ43:AR44)</f>
        <v>0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 thickBot="1">
      <c r="A46" s="132"/>
      <c r="B46" s="151"/>
      <c r="C46" s="152"/>
      <c r="D46" s="152"/>
      <c r="E46" s="152"/>
      <c r="F46" s="152"/>
      <c r="G46" s="152"/>
      <c r="H46" s="152"/>
      <c r="I46" s="153"/>
      <c r="J46" s="234"/>
      <c r="K46" s="231"/>
      <c r="L46" s="210"/>
      <c r="M46" s="210"/>
      <c r="N46" s="210"/>
      <c r="O46" s="210"/>
      <c r="P46" s="225"/>
      <c r="Q46" s="210"/>
      <c r="R46" s="210"/>
      <c r="S46" s="210"/>
      <c r="T46" s="219"/>
      <c r="U46" s="219"/>
      <c r="V46" s="219"/>
      <c r="W46" s="210"/>
      <c r="X46" s="234"/>
      <c r="Y46" s="210"/>
      <c r="Z46" s="210"/>
      <c r="AA46" s="216"/>
      <c r="AB46" s="204"/>
      <c r="AC46" s="207"/>
      <c r="AD46" s="225"/>
      <c r="AE46" s="228"/>
      <c r="AF46" s="231"/>
      <c r="AG46" s="210"/>
      <c r="AH46" s="210"/>
      <c r="AI46" s="210"/>
      <c r="AJ46" s="210"/>
      <c r="AK46" s="210"/>
      <c r="AL46" s="41"/>
      <c r="AM46" s="54" t="s">
        <v>22</v>
      </c>
      <c r="AN46" s="55"/>
      <c r="AO46" s="55"/>
      <c r="AP46" s="56"/>
      <c r="AQ46" s="166">
        <f>COUNT(J36:AK36)</f>
        <v>0</v>
      </c>
      <c r="AR46" s="167"/>
      <c r="AS46" s="57" t="s">
        <v>1</v>
      </c>
      <c r="AT46" s="187" t="e">
        <f>(AQ45/AQ46)*100</f>
        <v>#DIV/0!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 thickTop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E2:AG2"/>
    <mergeCell ref="AI2:AL2"/>
    <mergeCell ref="AM2:AR2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J11:J18"/>
    <mergeCell ref="K11:K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  <mergeCell ref="U11:U18"/>
    <mergeCell ref="V11:V18"/>
    <mergeCell ref="W11:W18"/>
    <mergeCell ref="X11:X18"/>
    <mergeCell ref="Y11:Y18"/>
    <mergeCell ref="Z11:Z18"/>
    <mergeCell ref="AA11:AA18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E25:AE32"/>
    <mergeCell ref="AF25:AF32"/>
    <mergeCell ref="AG25:AG32"/>
    <mergeCell ref="AH25:AH32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J39:J46"/>
    <mergeCell ref="K39:K46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X39:X46"/>
    <mergeCell ref="Y39:Y46"/>
    <mergeCell ref="Z39:Z46"/>
    <mergeCell ref="AA39:AA46"/>
    <mergeCell ref="AB39:AB46"/>
    <mergeCell ref="AC39:AC46"/>
    <mergeCell ref="AD39:AD46"/>
    <mergeCell ref="AE39:AE46"/>
    <mergeCell ref="AF39:AF46"/>
    <mergeCell ref="AG39:AG46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E1:AG1"/>
    <mergeCell ref="AI1:AN1"/>
    <mergeCell ref="A1:T2"/>
    <mergeCell ref="AT46:AU46"/>
    <mergeCell ref="A47:AK47"/>
    <mergeCell ref="AI3:AT3"/>
    <mergeCell ref="AT40:AV40"/>
    <mergeCell ref="AQ41:AR41"/>
    <mergeCell ref="AT41:AU41"/>
    <mergeCell ref="AQ43:AR43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9:AK10 J37:AK38 J23:AK24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&amp;C&amp;20志木市建設工事（土木・設備工事）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3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tr">
        <f>1・12!AM2</f>
        <v>課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tr">
        <f>1・12!X3:AD3</f>
        <v>R○.○.○～R○.○.○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>
        <f>1・12!AI3</f>
        <v>0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">
        <v>47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25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26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27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28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25</v>
      </c>
      <c r="AO6" s="126"/>
      <c r="AP6" s="93" t="s">
        <v>25</v>
      </c>
      <c r="AQ6" s="94" t="s">
        <v>26</v>
      </c>
      <c r="AR6" s="92" t="s">
        <v>5</v>
      </c>
      <c r="AS6" s="126">
        <f>AG6</f>
        <v>28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 thickBo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0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99"/>
      <c r="K11" s="202"/>
      <c r="L11" s="202"/>
      <c r="M11" s="202"/>
      <c r="N11" s="202"/>
      <c r="O11" s="202"/>
      <c r="P11" s="205"/>
      <c r="Q11" s="202"/>
      <c r="R11" s="202"/>
      <c r="S11" s="202"/>
      <c r="T11" s="202"/>
      <c r="U11" s="202"/>
      <c r="V11" s="202"/>
      <c r="W11" s="202"/>
      <c r="X11" s="211"/>
      <c r="Y11" s="202"/>
      <c r="Z11" s="208"/>
      <c r="AA11" s="214"/>
      <c r="AB11" s="208"/>
      <c r="AC11" s="208"/>
      <c r="AD11" s="223"/>
      <c r="AE11" s="226"/>
      <c r="AF11" s="229"/>
      <c r="AG11" s="208"/>
      <c r="AH11" s="208"/>
      <c r="AI11" s="208"/>
      <c r="AJ11" s="217"/>
      <c r="AK11" s="220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1"/>
      <c r="B12" s="148"/>
      <c r="C12" s="149"/>
      <c r="D12" s="149"/>
      <c r="E12" s="149"/>
      <c r="F12" s="149"/>
      <c r="G12" s="149"/>
      <c r="H12" s="149"/>
      <c r="I12" s="150"/>
      <c r="J12" s="200"/>
      <c r="K12" s="203"/>
      <c r="L12" s="203"/>
      <c r="M12" s="203"/>
      <c r="N12" s="203"/>
      <c r="O12" s="203"/>
      <c r="P12" s="206"/>
      <c r="Q12" s="203"/>
      <c r="R12" s="203"/>
      <c r="S12" s="203"/>
      <c r="T12" s="203"/>
      <c r="U12" s="203"/>
      <c r="V12" s="203"/>
      <c r="W12" s="203"/>
      <c r="X12" s="212"/>
      <c r="Y12" s="203"/>
      <c r="Z12" s="209"/>
      <c r="AA12" s="215"/>
      <c r="AB12" s="209"/>
      <c r="AC12" s="209"/>
      <c r="AD12" s="224"/>
      <c r="AE12" s="227"/>
      <c r="AF12" s="230"/>
      <c r="AG12" s="209"/>
      <c r="AH12" s="209"/>
      <c r="AI12" s="209"/>
      <c r="AJ12" s="218"/>
      <c r="AK12" s="221"/>
      <c r="AL12" s="41"/>
      <c r="AM12" s="50" t="s">
        <v>0</v>
      </c>
      <c r="AN12" s="51"/>
      <c r="AO12" s="51"/>
      <c r="AP12" s="52"/>
      <c r="AQ12" s="168">
        <f>SUM(AQ10:AR11)</f>
        <v>0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1"/>
      <c r="B13" s="148"/>
      <c r="C13" s="149"/>
      <c r="D13" s="149"/>
      <c r="E13" s="149"/>
      <c r="F13" s="149"/>
      <c r="G13" s="149"/>
      <c r="H13" s="149"/>
      <c r="I13" s="150"/>
      <c r="J13" s="200"/>
      <c r="K13" s="203"/>
      <c r="L13" s="203"/>
      <c r="M13" s="203"/>
      <c r="N13" s="203"/>
      <c r="O13" s="203"/>
      <c r="P13" s="206"/>
      <c r="Q13" s="203"/>
      <c r="R13" s="203"/>
      <c r="S13" s="203"/>
      <c r="T13" s="203"/>
      <c r="U13" s="203"/>
      <c r="V13" s="203"/>
      <c r="W13" s="203"/>
      <c r="X13" s="212"/>
      <c r="Y13" s="203"/>
      <c r="Z13" s="209"/>
      <c r="AA13" s="215"/>
      <c r="AB13" s="209"/>
      <c r="AC13" s="209"/>
      <c r="AD13" s="224"/>
      <c r="AE13" s="227"/>
      <c r="AF13" s="230"/>
      <c r="AG13" s="209"/>
      <c r="AH13" s="209"/>
      <c r="AI13" s="209"/>
      <c r="AJ13" s="218"/>
      <c r="AK13" s="221"/>
      <c r="AL13" s="41"/>
      <c r="AM13" s="54" t="s">
        <v>22</v>
      </c>
      <c r="AN13" s="55"/>
      <c r="AO13" s="55"/>
      <c r="AP13" s="56"/>
      <c r="AQ13" s="166">
        <f>COUNT(J8:AK8)</f>
        <v>0</v>
      </c>
      <c r="AR13" s="167"/>
      <c r="AS13" s="57" t="s">
        <v>1</v>
      </c>
      <c r="AT13" s="182" t="e">
        <f>(AQ12/AQ13)*100</f>
        <v>#DIV/0!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1"/>
      <c r="B14" s="148"/>
      <c r="C14" s="149"/>
      <c r="D14" s="149"/>
      <c r="E14" s="149"/>
      <c r="F14" s="149"/>
      <c r="G14" s="149"/>
      <c r="H14" s="149"/>
      <c r="I14" s="150"/>
      <c r="J14" s="200"/>
      <c r="K14" s="203"/>
      <c r="L14" s="203"/>
      <c r="M14" s="203"/>
      <c r="N14" s="203"/>
      <c r="O14" s="203"/>
      <c r="P14" s="206"/>
      <c r="Q14" s="203"/>
      <c r="R14" s="203"/>
      <c r="S14" s="203"/>
      <c r="T14" s="203"/>
      <c r="U14" s="203"/>
      <c r="V14" s="203"/>
      <c r="W14" s="203"/>
      <c r="X14" s="212"/>
      <c r="Y14" s="203"/>
      <c r="Z14" s="209"/>
      <c r="AA14" s="215"/>
      <c r="AB14" s="209"/>
      <c r="AC14" s="209"/>
      <c r="AD14" s="224"/>
      <c r="AE14" s="227"/>
      <c r="AF14" s="230"/>
      <c r="AG14" s="209"/>
      <c r="AH14" s="209"/>
      <c r="AI14" s="209"/>
      <c r="AJ14" s="218"/>
      <c r="AK14" s="221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200"/>
      <c r="K15" s="203"/>
      <c r="L15" s="203"/>
      <c r="M15" s="203"/>
      <c r="N15" s="203"/>
      <c r="O15" s="203"/>
      <c r="P15" s="206"/>
      <c r="Q15" s="203"/>
      <c r="R15" s="203"/>
      <c r="S15" s="203"/>
      <c r="T15" s="203"/>
      <c r="U15" s="203"/>
      <c r="V15" s="203"/>
      <c r="W15" s="203"/>
      <c r="X15" s="212"/>
      <c r="Y15" s="203"/>
      <c r="Z15" s="209"/>
      <c r="AA15" s="215"/>
      <c r="AB15" s="209"/>
      <c r="AC15" s="209"/>
      <c r="AD15" s="224"/>
      <c r="AE15" s="227"/>
      <c r="AF15" s="230"/>
      <c r="AG15" s="209"/>
      <c r="AH15" s="209"/>
      <c r="AI15" s="209"/>
      <c r="AJ15" s="218"/>
      <c r="AK15" s="221"/>
      <c r="AL15" s="41"/>
      <c r="AM15" s="61" t="s">
        <v>39</v>
      </c>
      <c r="AN15" s="62"/>
      <c r="AO15" s="62"/>
      <c r="AP15" s="63"/>
      <c r="AQ15" s="143">
        <f>COUNTIF(J10:AK10,"□")</f>
        <v>0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1"/>
      <c r="B16" s="148"/>
      <c r="C16" s="149"/>
      <c r="D16" s="149"/>
      <c r="E16" s="149"/>
      <c r="F16" s="149"/>
      <c r="G16" s="149"/>
      <c r="H16" s="149"/>
      <c r="I16" s="150"/>
      <c r="J16" s="200"/>
      <c r="K16" s="203"/>
      <c r="L16" s="203"/>
      <c r="M16" s="203"/>
      <c r="N16" s="203"/>
      <c r="O16" s="203"/>
      <c r="P16" s="206"/>
      <c r="Q16" s="203"/>
      <c r="R16" s="203"/>
      <c r="S16" s="203"/>
      <c r="T16" s="203"/>
      <c r="U16" s="203"/>
      <c r="V16" s="203"/>
      <c r="W16" s="203"/>
      <c r="X16" s="212"/>
      <c r="Y16" s="203"/>
      <c r="Z16" s="209"/>
      <c r="AA16" s="215"/>
      <c r="AB16" s="209"/>
      <c r="AC16" s="209"/>
      <c r="AD16" s="224"/>
      <c r="AE16" s="227"/>
      <c r="AF16" s="230"/>
      <c r="AG16" s="209"/>
      <c r="AH16" s="209"/>
      <c r="AI16" s="209"/>
      <c r="AJ16" s="218"/>
      <c r="AK16" s="221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1"/>
      <c r="B17" s="148"/>
      <c r="C17" s="149"/>
      <c r="D17" s="149"/>
      <c r="E17" s="149"/>
      <c r="F17" s="149"/>
      <c r="G17" s="149"/>
      <c r="H17" s="149"/>
      <c r="I17" s="150"/>
      <c r="J17" s="200"/>
      <c r="K17" s="203"/>
      <c r="L17" s="203"/>
      <c r="M17" s="203"/>
      <c r="N17" s="203"/>
      <c r="O17" s="203"/>
      <c r="P17" s="206"/>
      <c r="Q17" s="203"/>
      <c r="R17" s="203"/>
      <c r="S17" s="203"/>
      <c r="T17" s="203"/>
      <c r="U17" s="203"/>
      <c r="V17" s="203"/>
      <c r="W17" s="203"/>
      <c r="X17" s="212"/>
      <c r="Y17" s="203"/>
      <c r="Z17" s="209"/>
      <c r="AA17" s="215"/>
      <c r="AB17" s="209"/>
      <c r="AC17" s="209"/>
      <c r="AD17" s="224"/>
      <c r="AE17" s="227"/>
      <c r="AF17" s="230"/>
      <c r="AG17" s="209"/>
      <c r="AH17" s="209"/>
      <c r="AI17" s="209"/>
      <c r="AJ17" s="218"/>
      <c r="AK17" s="221"/>
      <c r="AL17" s="41"/>
      <c r="AM17" s="50" t="s">
        <v>0</v>
      </c>
      <c r="AN17" s="51"/>
      <c r="AO17" s="51"/>
      <c r="AP17" s="52"/>
      <c r="AQ17" s="168">
        <f>SUM(AQ15:AR16)</f>
        <v>0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 thickBot="1">
      <c r="A18" s="132"/>
      <c r="B18" s="151"/>
      <c r="C18" s="152"/>
      <c r="D18" s="152"/>
      <c r="E18" s="152"/>
      <c r="F18" s="152"/>
      <c r="G18" s="152"/>
      <c r="H18" s="152"/>
      <c r="I18" s="153"/>
      <c r="J18" s="201"/>
      <c r="K18" s="204"/>
      <c r="L18" s="204"/>
      <c r="M18" s="204"/>
      <c r="N18" s="204"/>
      <c r="O18" s="204"/>
      <c r="P18" s="207"/>
      <c r="Q18" s="204"/>
      <c r="R18" s="204"/>
      <c r="S18" s="204"/>
      <c r="T18" s="204"/>
      <c r="U18" s="204"/>
      <c r="V18" s="204"/>
      <c r="W18" s="204"/>
      <c r="X18" s="213"/>
      <c r="Y18" s="204"/>
      <c r="Z18" s="210"/>
      <c r="AA18" s="216"/>
      <c r="AB18" s="210"/>
      <c r="AC18" s="210"/>
      <c r="AD18" s="225"/>
      <c r="AE18" s="228"/>
      <c r="AF18" s="231"/>
      <c r="AG18" s="210"/>
      <c r="AH18" s="210"/>
      <c r="AI18" s="210"/>
      <c r="AJ18" s="219"/>
      <c r="AK18" s="222"/>
      <c r="AL18" s="41"/>
      <c r="AM18" s="54" t="s">
        <v>22</v>
      </c>
      <c r="AN18" s="55"/>
      <c r="AO18" s="55"/>
      <c r="AP18" s="56"/>
      <c r="AQ18" s="166">
        <f>COUNT(J8:AK8)</f>
        <v>0</v>
      </c>
      <c r="AR18" s="167"/>
      <c r="AS18" s="57" t="s">
        <v>1</v>
      </c>
      <c r="AT18" s="187" t="e">
        <f>(AQ17/AQ18)*100</f>
        <v>#DIV/0!</v>
      </c>
      <c r="AU18" s="188"/>
      <c r="AV18" s="69" t="s">
        <v>41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29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30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31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32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29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32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 thickBo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0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232"/>
      <c r="K25" s="217"/>
      <c r="L25" s="208"/>
      <c r="M25" s="208"/>
      <c r="N25" s="208"/>
      <c r="O25" s="217"/>
      <c r="P25" s="223"/>
      <c r="Q25" s="217"/>
      <c r="R25" s="217"/>
      <c r="S25" s="208"/>
      <c r="T25" s="208"/>
      <c r="U25" s="208"/>
      <c r="V25" s="208"/>
      <c r="W25" s="208"/>
      <c r="X25" s="235"/>
      <c r="Y25" s="217"/>
      <c r="Z25" s="208"/>
      <c r="AA25" s="238"/>
      <c r="AB25" s="208"/>
      <c r="AC25" s="208"/>
      <c r="AD25" s="223"/>
      <c r="AE25" s="238"/>
      <c r="AF25" s="217"/>
      <c r="AG25" s="217"/>
      <c r="AH25" s="208"/>
      <c r="AI25" s="238"/>
      <c r="AJ25" s="208"/>
      <c r="AK25" s="241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1"/>
      <c r="B26" s="148"/>
      <c r="C26" s="149"/>
      <c r="D26" s="149"/>
      <c r="E26" s="149"/>
      <c r="F26" s="149"/>
      <c r="G26" s="149"/>
      <c r="H26" s="149"/>
      <c r="I26" s="150"/>
      <c r="J26" s="233"/>
      <c r="K26" s="218"/>
      <c r="L26" s="209"/>
      <c r="M26" s="209"/>
      <c r="N26" s="209"/>
      <c r="O26" s="218"/>
      <c r="P26" s="224"/>
      <c r="Q26" s="218"/>
      <c r="R26" s="218"/>
      <c r="S26" s="209"/>
      <c r="T26" s="209"/>
      <c r="U26" s="209"/>
      <c r="V26" s="209"/>
      <c r="W26" s="209"/>
      <c r="X26" s="236"/>
      <c r="Y26" s="218"/>
      <c r="Z26" s="209"/>
      <c r="AA26" s="239"/>
      <c r="AB26" s="209"/>
      <c r="AC26" s="209"/>
      <c r="AD26" s="224"/>
      <c r="AE26" s="239"/>
      <c r="AF26" s="218"/>
      <c r="AG26" s="218"/>
      <c r="AH26" s="209"/>
      <c r="AI26" s="239"/>
      <c r="AJ26" s="209"/>
      <c r="AK26" s="242"/>
      <c r="AL26" s="41"/>
      <c r="AM26" s="50" t="s">
        <v>0</v>
      </c>
      <c r="AN26" s="51"/>
      <c r="AO26" s="51"/>
      <c r="AP26" s="52"/>
      <c r="AQ26" s="168">
        <f>SUM(AQ24:AR25)</f>
        <v>0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 thickBot="1">
      <c r="A27" s="131"/>
      <c r="B27" s="148"/>
      <c r="C27" s="149"/>
      <c r="D27" s="149"/>
      <c r="E27" s="149"/>
      <c r="F27" s="149"/>
      <c r="G27" s="149"/>
      <c r="H27" s="149"/>
      <c r="I27" s="150"/>
      <c r="J27" s="233"/>
      <c r="K27" s="218"/>
      <c r="L27" s="209"/>
      <c r="M27" s="209"/>
      <c r="N27" s="209"/>
      <c r="O27" s="218"/>
      <c r="P27" s="224"/>
      <c r="Q27" s="218"/>
      <c r="R27" s="218"/>
      <c r="S27" s="209"/>
      <c r="T27" s="209"/>
      <c r="U27" s="209"/>
      <c r="V27" s="209"/>
      <c r="W27" s="209"/>
      <c r="X27" s="236"/>
      <c r="Y27" s="218"/>
      <c r="Z27" s="209"/>
      <c r="AA27" s="239"/>
      <c r="AB27" s="209"/>
      <c r="AC27" s="209"/>
      <c r="AD27" s="224"/>
      <c r="AE27" s="239"/>
      <c r="AF27" s="218"/>
      <c r="AG27" s="218"/>
      <c r="AH27" s="209"/>
      <c r="AI27" s="239"/>
      <c r="AJ27" s="209"/>
      <c r="AK27" s="242"/>
      <c r="AL27" s="41"/>
      <c r="AM27" s="54" t="s">
        <v>22</v>
      </c>
      <c r="AN27" s="55"/>
      <c r="AO27" s="55"/>
      <c r="AP27" s="56"/>
      <c r="AQ27" s="166">
        <f>COUNT(J22:AK22)</f>
        <v>0</v>
      </c>
      <c r="AR27" s="167"/>
      <c r="AS27" s="57" t="s">
        <v>1</v>
      </c>
      <c r="AT27" s="182" t="e">
        <f>(AQ26/AQ27)*100</f>
        <v>#DIV/0!</v>
      </c>
      <c r="AU27" s="183"/>
      <c r="AV27" s="58" t="s">
        <v>41</v>
      </c>
      <c r="AW27" s="2"/>
    </row>
    <row r="28" spans="1:49" s="1" customFormat="1" ht="18" customHeight="1" thickTop="1">
      <c r="A28" s="131"/>
      <c r="B28" s="148"/>
      <c r="C28" s="149"/>
      <c r="D28" s="149"/>
      <c r="E28" s="149"/>
      <c r="F28" s="149"/>
      <c r="G28" s="149"/>
      <c r="H28" s="149"/>
      <c r="I28" s="150"/>
      <c r="J28" s="233"/>
      <c r="K28" s="218"/>
      <c r="L28" s="209"/>
      <c r="M28" s="209"/>
      <c r="N28" s="209"/>
      <c r="O28" s="218"/>
      <c r="P28" s="224"/>
      <c r="Q28" s="218"/>
      <c r="R28" s="218"/>
      <c r="S28" s="209"/>
      <c r="T28" s="209"/>
      <c r="U28" s="209"/>
      <c r="V28" s="209"/>
      <c r="W28" s="209"/>
      <c r="X28" s="236"/>
      <c r="Y28" s="218"/>
      <c r="Z28" s="209"/>
      <c r="AA28" s="239"/>
      <c r="AB28" s="209"/>
      <c r="AC28" s="209"/>
      <c r="AD28" s="224"/>
      <c r="AE28" s="239"/>
      <c r="AF28" s="218"/>
      <c r="AG28" s="218"/>
      <c r="AH28" s="209"/>
      <c r="AI28" s="239"/>
      <c r="AJ28" s="209"/>
      <c r="AK28" s="242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233"/>
      <c r="K29" s="218"/>
      <c r="L29" s="209"/>
      <c r="M29" s="209"/>
      <c r="N29" s="209"/>
      <c r="O29" s="218"/>
      <c r="P29" s="224"/>
      <c r="Q29" s="218"/>
      <c r="R29" s="218"/>
      <c r="S29" s="209"/>
      <c r="T29" s="209"/>
      <c r="U29" s="209"/>
      <c r="V29" s="209"/>
      <c r="W29" s="209"/>
      <c r="X29" s="236"/>
      <c r="Y29" s="218"/>
      <c r="Z29" s="209"/>
      <c r="AA29" s="239"/>
      <c r="AB29" s="209"/>
      <c r="AC29" s="209"/>
      <c r="AD29" s="224"/>
      <c r="AE29" s="239"/>
      <c r="AF29" s="218"/>
      <c r="AG29" s="218"/>
      <c r="AH29" s="209"/>
      <c r="AI29" s="239"/>
      <c r="AJ29" s="209"/>
      <c r="AK29" s="242"/>
      <c r="AL29" s="41"/>
      <c r="AM29" s="61" t="s">
        <v>39</v>
      </c>
      <c r="AN29" s="62"/>
      <c r="AO29" s="62"/>
      <c r="AP29" s="63"/>
      <c r="AQ29" s="143">
        <f>COUNTIF(J24:AK24,"□")</f>
        <v>0</v>
      </c>
      <c r="AR29" s="144"/>
      <c r="AS29" s="45" t="s">
        <v>30</v>
      </c>
      <c r="AT29" s="2"/>
      <c r="AU29" s="2"/>
      <c r="AV29" s="2"/>
      <c r="AW29" s="2"/>
    </row>
    <row r="30" spans="1:49" ht="15.75" customHeight="1" thickBot="1">
      <c r="A30" s="131"/>
      <c r="B30" s="148"/>
      <c r="C30" s="149"/>
      <c r="D30" s="149"/>
      <c r="E30" s="149"/>
      <c r="F30" s="149"/>
      <c r="G30" s="149"/>
      <c r="H30" s="149"/>
      <c r="I30" s="150"/>
      <c r="J30" s="233"/>
      <c r="K30" s="218"/>
      <c r="L30" s="209"/>
      <c r="M30" s="209"/>
      <c r="N30" s="209"/>
      <c r="O30" s="218"/>
      <c r="P30" s="224"/>
      <c r="Q30" s="218"/>
      <c r="R30" s="218"/>
      <c r="S30" s="209"/>
      <c r="T30" s="209"/>
      <c r="U30" s="209"/>
      <c r="V30" s="209"/>
      <c r="W30" s="209"/>
      <c r="X30" s="236"/>
      <c r="Y30" s="218"/>
      <c r="Z30" s="209"/>
      <c r="AA30" s="239"/>
      <c r="AB30" s="209"/>
      <c r="AC30" s="209"/>
      <c r="AD30" s="224"/>
      <c r="AE30" s="239"/>
      <c r="AF30" s="218"/>
      <c r="AG30" s="218"/>
      <c r="AH30" s="209"/>
      <c r="AI30" s="239"/>
      <c r="AJ30" s="209"/>
      <c r="AK30" s="242"/>
      <c r="AL30" s="41"/>
      <c r="AM30" s="66" t="s">
        <v>8</v>
      </c>
      <c r="AN30" s="67"/>
      <c r="AO30" s="67"/>
      <c r="AP30" s="68"/>
      <c r="AQ30" s="166">
        <f>COUNTIF(J24:AK24,"■")</f>
        <v>0</v>
      </c>
      <c r="AR30" s="167"/>
      <c r="AS30" s="49" t="s">
        <v>30</v>
      </c>
      <c r="AT30" s="2"/>
      <c r="AU30" s="2"/>
      <c r="AV30" s="2"/>
      <c r="AW30" s="2"/>
    </row>
    <row r="31" spans="1:49" ht="15.75" customHeight="1" thickTop="1">
      <c r="A31" s="131"/>
      <c r="B31" s="148"/>
      <c r="C31" s="149"/>
      <c r="D31" s="149"/>
      <c r="E31" s="149"/>
      <c r="F31" s="149"/>
      <c r="G31" s="149"/>
      <c r="H31" s="149"/>
      <c r="I31" s="150"/>
      <c r="J31" s="233"/>
      <c r="K31" s="218"/>
      <c r="L31" s="209"/>
      <c r="M31" s="209"/>
      <c r="N31" s="209"/>
      <c r="O31" s="218"/>
      <c r="P31" s="224"/>
      <c r="Q31" s="218"/>
      <c r="R31" s="218"/>
      <c r="S31" s="209"/>
      <c r="T31" s="209"/>
      <c r="U31" s="209"/>
      <c r="V31" s="209"/>
      <c r="W31" s="209"/>
      <c r="X31" s="236"/>
      <c r="Y31" s="218"/>
      <c r="Z31" s="209"/>
      <c r="AA31" s="239"/>
      <c r="AB31" s="209"/>
      <c r="AC31" s="209"/>
      <c r="AD31" s="224"/>
      <c r="AE31" s="239"/>
      <c r="AF31" s="218"/>
      <c r="AG31" s="218"/>
      <c r="AH31" s="209"/>
      <c r="AI31" s="239"/>
      <c r="AJ31" s="209"/>
      <c r="AK31" s="242"/>
      <c r="AL31" s="41"/>
      <c r="AM31" s="50" t="s">
        <v>0</v>
      </c>
      <c r="AN31" s="51"/>
      <c r="AO31" s="51"/>
      <c r="AP31" s="52"/>
      <c r="AQ31" s="168">
        <f>SUM(AQ29:AR30)</f>
        <v>0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 thickBot="1">
      <c r="A32" s="132"/>
      <c r="B32" s="151"/>
      <c r="C32" s="152"/>
      <c r="D32" s="152"/>
      <c r="E32" s="152"/>
      <c r="F32" s="152"/>
      <c r="G32" s="152"/>
      <c r="H32" s="152"/>
      <c r="I32" s="153"/>
      <c r="J32" s="234"/>
      <c r="K32" s="219"/>
      <c r="L32" s="210"/>
      <c r="M32" s="210"/>
      <c r="N32" s="210"/>
      <c r="O32" s="219"/>
      <c r="P32" s="225"/>
      <c r="Q32" s="219"/>
      <c r="R32" s="219"/>
      <c r="S32" s="210"/>
      <c r="T32" s="210"/>
      <c r="U32" s="210"/>
      <c r="V32" s="210"/>
      <c r="W32" s="210"/>
      <c r="X32" s="237"/>
      <c r="Y32" s="219"/>
      <c r="Z32" s="210"/>
      <c r="AA32" s="240"/>
      <c r="AB32" s="210"/>
      <c r="AC32" s="210"/>
      <c r="AD32" s="225"/>
      <c r="AE32" s="240"/>
      <c r="AF32" s="219"/>
      <c r="AG32" s="219"/>
      <c r="AH32" s="210"/>
      <c r="AI32" s="240"/>
      <c r="AJ32" s="210"/>
      <c r="AK32" s="243"/>
      <c r="AL32" s="41"/>
      <c r="AM32" s="54" t="s">
        <v>22</v>
      </c>
      <c r="AN32" s="55"/>
      <c r="AO32" s="55"/>
      <c r="AP32" s="56"/>
      <c r="AQ32" s="166">
        <f>COUNT(J22:AK22)</f>
        <v>0</v>
      </c>
      <c r="AR32" s="167"/>
      <c r="AS32" s="57" t="s">
        <v>1</v>
      </c>
      <c r="AT32" s="187" t="e">
        <f>(AQ31/AQ32)*100</f>
        <v>#DIV/0!</v>
      </c>
      <c r="AU32" s="188"/>
      <c r="AV32" s="69" t="s">
        <v>41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33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34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35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36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33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36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 thickBo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COUNTIF(J37:AK37,"□")</f>
        <v>0</v>
      </c>
      <c r="AR38" s="144"/>
      <c r="AS38" s="45" t="s">
        <v>30</v>
      </c>
      <c r="AT38" s="2"/>
      <c r="AU38" s="2"/>
      <c r="AV38" s="2"/>
      <c r="AW38" s="2"/>
    </row>
    <row r="39" spans="1:49" ht="15.75" customHeight="1" thickBo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232"/>
      <c r="K39" s="229"/>
      <c r="L39" s="208"/>
      <c r="M39" s="208"/>
      <c r="N39" s="208"/>
      <c r="O39" s="208"/>
      <c r="P39" s="223"/>
      <c r="Q39" s="208"/>
      <c r="R39" s="208"/>
      <c r="S39" s="208"/>
      <c r="T39" s="217"/>
      <c r="U39" s="217"/>
      <c r="V39" s="217"/>
      <c r="W39" s="208"/>
      <c r="X39" s="232"/>
      <c r="Y39" s="208"/>
      <c r="Z39" s="208"/>
      <c r="AA39" s="214"/>
      <c r="AB39" s="202"/>
      <c r="AC39" s="205"/>
      <c r="AD39" s="223"/>
      <c r="AE39" s="226"/>
      <c r="AF39" s="229"/>
      <c r="AG39" s="208"/>
      <c r="AH39" s="208"/>
      <c r="AI39" s="208"/>
      <c r="AJ39" s="208"/>
      <c r="AK39" s="208"/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 thickTop="1">
      <c r="A40" s="131"/>
      <c r="B40" s="148"/>
      <c r="C40" s="149"/>
      <c r="D40" s="149"/>
      <c r="E40" s="149"/>
      <c r="F40" s="149"/>
      <c r="G40" s="149"/>
      <c r="H40" s="149"/>
      <c r="I40" s="150"/>
      <c r="J40" s="233"/>
      <c r="K40" s="230"/>
      <c r="L40" s="209"/>
      <c r="M40" s="209"/>
      <c r="N40" s="209"/>
      <c r="O40" s="209"/>
      <c r="P40" s="224"/>
      <c r="Q40" s="209"/>
      <c r="R40" s="209"/>
      <c r="S40" s="209"/>
      <c r="T40" s="218"/>
      <c r="U40" s="218"/>
      <c r="V40" s="218"/>
      <c r="W40" s="209"/>
      <c r="X40" s="233"/>
      <c r="Y40" s="209"/>
      <c r="Z40" s="209"/>
      <c r="AA40" s="215"/>
      <c r="AB40" s="203"/>
      <c r="AC40" s="206"/>
      <c r="AD40" s="224"/>
      <c r="AE40" s="227"/>
      <c r="AF40" s="230"/>
      <c r="AG40" s="209"/>
      <c r="AH40" s="209"/>
      <c r="AI40" s="209"/>
      <c r="AJ40" s="209"/>
      <c r="AK40" s="209"/>
      <c r="AL40" s="41"/>
      <c r="AM40" s="50" t="s">
        <v>0</v>
      </c>
      <c r="AN40" s="51"/>
      <c r="AO40" s="51"/>
      <c r="AP40" s="52"/>
      <c r="AQ40" s="168">
        <f>SUM(AQ38:AR39)</f>
        <v>0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 thickBot="1">
      <c r="A41" s="131"/>
      <c r="B41" s="148"/>
      <c r="C41" s="149"/>
      <c r="D41" s="149"/>
      <c r="E41" s="149"/>
      <c r="F41" s="149"/>
      <c r="G41" s="149"/>
      <c r="H41" s="149"/>
      <c r="I41" s="150"/>
      <c r="J41" s="233"/>
      <c r="K41" s="230"/>
      <c r="L41" s="209"/>
      <c r="M41" s="209"/>
      <c r="N41" s="209"/>
      <c r="O41" s="209"/>
      <c r="P41" s="224"/>
      <c r="Q41" s="209"/>
      <c r="R41" s="209"/>
      <c r="S41" s="209"/>
      <c r="T41" s="218"/>
      <c r="U41" s="218"/>
      <c r="V41" s="218"/>
      <c r="W41" s="209"/>
      <c r="X41" s="233"/>
      <c r="Y41" s="209"/>
      <c r="Z41" s="209"/>
      <c r="AA41" s="215"/>
      <c r="AB41" s="203"/>
      <c r="AC41" s="206"/>
      <c r="AD41" s="224"/>
      <c r="AE41" s="227"/>
      <c r="AF41" s="230"/>
      <c r="AG41" s="209"/>
      <c r="AH41" s="209"/>
      <c r="AI41" s="209"/>
      <c r="AJ41" s="209"/>
      <c r="AK41" s="209"/>
      <c r="AL41" s="41"/>
      <c r="AM41" s="54" t="s">
        <v>22</v>
      </c>
      <c r="AN41" s="55"/>
      <c r="AO41" s="55"/>
      <c r="AP41" s="56"/>
      <c r="AQ41" s="166">
        <f>COUNT(J36:AK36)</f>
        <v>0</v>
      </c>
      <c r="AR41" s="167"/>
      <c r="AS41" s="57" t="s">
        <v>1</v>
      </c>
      <c r="AT41" s="182" t="e">
        <f>(AQ40/AQ41)*100</f>
        <v>#DIV/0!</v>
      </c>
      <c r="AU41" s="183"/>
      <c r="AV41" s="58" t="s">
        <v>41</v>
      </c>
      <c r="AW41" s="2"/>
      <c r="AX41" s="32"/>
    </row>
    <row r="42" spans="1:50" ht="15.75" customHeight="1" thickTop="1">
      <c r="A42" s="131"/>
      <c r="B42" s="148"/>
      <c r="C42" s="149"/>
      <c r="D42" s="149"/>
      <c r="E42" s="149"/>
      <c r="F42" s="149"/>
      <c r="G42" s="149"/>
      <c r="H42" s="149"/>
      <c r="I42" s="150"/>
      <c r="J42" s="233"/>
      <c r="K42" s="230"/>
      <c r="L42" s="209"/>
      <c r="M42" s="209"/>
      <c r="N42" s="209"/>
      <c r="O42" s="209"/>
      <c r="P42" s="224"/>
      <c r="Q42" s="209"/>
      <c r="R42" s="209"/>
      <c r="S42" s="209"/>
      <c r="T42" s="218"/>
      <c r="U42" s="218"/>
      <c r="V42" s="218"/>
      <c r="W42" s="209"/>
      <c r="X42" s="233"/>
      <c r="Y42" s="209"/>
      <c r="Z42" s="209"/>
      <c r="AA42" s="215"/>
      <c r="AB42" s="203"/>
      <c r="AC42" s="206"/>
      <c r="AD42" s="224"/>
      <c r="AE42" s="227"/>
      <c r="AF42" s="230"/>
      <c r="AG42" s="209"/>
      <c r="AH42" s="209"/>
      <c r="AI42" s="209"/>
      <c r="AJ42" s="209"/>
      <c r="AK42" s="209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233"/>
      <c r="K43" s="230"/>
      <c r="L43" s="209"/>
      <c r="M43" s="209"/>
      <c r="N43" s="209"/>
      <c r="O43" s="209"/>
      <c r="P43" s="224"/>
      <c r="Q43" s="209"/>
      <c r="R43" s="209"/>
      <c r="S43" s="209"/>
      <c r="T43" s="218"/>
      <c r="U43" s="218"/>
      <c r="V43" s="218"/>
      <c r="W43" s="209"/>
      <c r="X43" s="233"/>
      <c r="Y43" s="209"/>
      <c r="Z43" s="209"/>
      <c r="AA43" s="215"/>
      <c r="AB43" s="203"/>
      <c r="AC43" s="206"/>
      <c r="AD43" s="224"/>
      <c r="AE43" s="227"/>
      <c r="AF43" s="230"/>
      <c r="AG43" s="209"/>
      <c r="AH43" s="209"/>
      <c r="AI43" s="209"/>
      <c r="AJ43" s="209"/>
      <c r="AK43" s="209"/>
      <c r="AL43" s="41"/>
      <c r="AM43" s="61" t="s">
        <v>39</v>
      </c>
      <c r="AN43" s="62"/>
      <c r="AO43" s="62"/>
      <c r="AP43" s="63"/>
      <c r="AQ43" s="143">
        <f>COUNTIF(J38:AK38,"□")</f>
        <v>0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1"/>
      <c r="B44" s="148"/>
      <c r="C44" s="149"/>
      <c r="D44" s="149"/>
      <c r="E44" s="149"/>
      <c r="F44" s="149"/>
      <c r="G44" s="149"/>
      <c r="H44" s="149"/>
      <c r="I44" s="150"/>
      <c r="J44" s="233"/>
      <c r="K44" s="230"/>
      <c r="L44" s="209"/>
      <c r="M44" s="209"/>
      <c r="N44" s="209"/>
      <c r="O44" s="209"/>
      <c r="P44" s="224"/>
      <c r="Q44" s="209"/>
      <c r="R44" s="209"/>
      <c r="S44" s="209"/>
      <c r="T44" s="218"/>
      <c r="U44" s="218"/>
      <c r="V44" s="218"/>
      <c r="W44" s="209"/>
      <c r="X44" s="233"/>
      <c r="Y44" s="209"/>
      <c r="Z44" s="209"/>
      <c r="AA44" s="215"/>
      <c r="AB44" s="203"/>
      <c r="AC44" s="206"/>
      <c r="AD44" s="224"/>
      <c r="AE44" s="227"/>
      <c r="AF44" s="230"/>
      <c r="AG44" s="209"/>
      <c r="AH44" s="209"/>
      <c r="AI44" s="209"/>
      <c r="AJ44" s="209"/>
      <c r="AK44" s="209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1"/>
      <c r="B45" s="148"/>
      <c r="C45" s="149"/>
      <c r="D45" s="149"/>
      <c r="E45" s="149"/>
      <c r="F45" s="149"/>
      <c r="G45" s="149"/>
      <c r="H45" s="149"/>
      <c r="I45" s="150"/>
      <c r="J45" s="233"/>
      <c r="K45" s="230"/>
      <c r="L45" s="209"/>
      <c r="M45" s="209"/>
      <c r="N45" s="209"/>
      <c r="O45" s="209"/>
      <c r="P45" s="224"/>
      <c r="Q45" s="209"/>
      <c r="R45" s="209"/>
      <c r="S45" s="209"/>
      <c r="T45" s="218"/>
      <c r="U45" s="218"/>
      <c r="V45" s="218"/>
      <c r="W45" s="209"/>
      <c r="X45" s="233"/>
      <c r="Y45" s="209"/>
      <c r="Z45" s="209"/>
      <c r="AA45" s="215"/>
      <c r="AB45" s="203"/>
      <c r="AC45" s="206"/>
      <c r="AD45" s="224"/>
      <c r="AE45" s="227"/>
      <c r="AF45" s="230"/>
      <c r="AG45" s="209"/>
      <c r="AH45" s="209"/>
      <c r="AI45" s="209"/>
      <c r="AJ45" s="209"/>
      <c r="AK45" s="209"/>
      <c r="AL45" s="41"/>
      <c r="AM45" s="50" t="s">
        <v>0</v>
      </c>
      <c r="AN45" s="51"/>
      <c r="AO45" s="51"/>
      <c r="AP45" s="52"/>
      <c r="AQ45" s="168">
        <f>SUM(AQ43:AR44)</f>
        <v>0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 thickBot="1">
      <c r="A46" s="132"/>
      <c r="B46" s="151"/>
      <c r="C46" s="152"/>
      <c r="D46" s="152"/>
      <c r="E46" s="152"/>
      <c r="F46" s="152"/>
      <c r="G46" s="152"/>
      <c r="H46" s="152"/>
      <c r="I46" s="153"/>
      <c r="J46" s="234"/>
      <c r="K46" s="231"/>
      <c r="L46" s="210"/>
      <c r="M46" s="210"/>
      <c r="N46" s="210"/>
      <c r="O46" s="210"/>
      <c r="P46" s="225"/>
      <c r="Q46" s="210"/>
      <c r="R46" s="210"/>
      <c r="S46" s="210"/>
      <c r="T46" s="219"/>
      <c r="U46" s="219"/>
      <c r="V46" s="219"/>
      <c r="W46" s="210"/>
      <c r="X46" s="234"/>
      <c r="Y46" s="210"/>
      <c r="Z46" s="210"/>
      <c r="AA46" s="216"/>
      <c r="AB46" s="204"/>
      <c r="AC46" s="207"/>
      <c r="AD46" s="225"/>
      <c r="AE46" s="228"/>
      <c r="AF46" s="231"/>
      <c r="AG46" s="210"/>
      <c r="AH46" s="210"/>
      <c r="AI46" s="210"/>
      <c r="AJ46" s="210"/>
      <c r="AK46" s="210"/>
      <c r="AL46" s="41"/>
      <c r="AM46" s="54" t="s">
        <v>22</v>
      </c>
      <c r="AN46" s="55"/>
      <c r="AO46" s="55"/>
      <c r="AP46" s="56"/>
      <c r="AQ46" s="166">
        <f>COUNT(J36:AK36)</f>
        <v>0</v>
      </c>
      <c r="AR46" s="167"/>
      <c r="AS46" s="57" t="s">
        <v>1</v>
      </c>
      <c r="AT46" s="187" t="e">
        <f>(AQ45/AQ46)*100</f>
        <v>#DIV/0!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 thickTop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E2:AG2"/>
    <mergeCell ref="AI2:AL2"/>
    <mergeCell ref="AM2:AR2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J11:J18"/>
    <mergeCell ref="K11:K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  <mergeCell ref="U11:U18"/>
    <mergeCell ref="V11:V18"/>
    <mergeCell ref="W11:W18"/>
    <mergeCell ref="X11:X18"/>
    <mergeCell ref="Y11:Y18"/>
    <mergeCell ref="Z11:Z18"/>
    <mergeCell ref="AA11:AA18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E25:AE32"/>
    <mergeCell ref="AF25:AF32"/>
    <mergeCell ref="AG25:AG32"/>
    <mergeCell ref="AH25:AH32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J39:J46"/>
    <mergeCell ref="K39:K46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X39:X46"/>
    <mergeCell ref="Y39:Y46"/>
    <mergeCell ref="Z39:Z46"/>
    <mergeCell ref="AA39:AA46"/>
    <mergeCell ref="AB39:AB46"/>
    <mergeCell ref="AC39:AC46"/>
    <mergeCell ref="AD39:AD46"/>
    <mergeCell ref="AE39:AE46"/>
    <mergeCell ref="AF39:AF46"/>
    <mergeCell ref="AG39:AG46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E1:AG1"/>
    <mergeCell ref="AI1:AN1"/>
    <mergeCell ref="A1:T2"/>
    <mergeCell ref="AT46:AU46"/>
    <mergeCell ref="A47:AK47"/>
    <mergeCell ref="AI3:AT3"/>
    <mergeCell ref="AT40:AV40"/>
    <mergeCell ref="AQ41:AR41"/>
    <mergeCell ref="AT41:AU41"/>
    <mergeCell ref="AQ43:AR43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9:AK10 J37:AK38 J23:AK24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&amp;C&amp;20志木市建設工事（土木・設備工事）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4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tr">
        <f>1・12!AM2</f>
        <v>課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tr">
        <f>1・12!X3:AD3</f>
        <v>R○.○.○～R○.○.○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>
        <f>1・12!AI3</f>
        <v>0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">
        <v>47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37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38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39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40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37</v>
      </c>
      <c r="AO6" s="126"/>
      <c r="AP6" s="93" t="s">
        <v>25</v>
      </c>
      <c r="AQ6" s="94" t="s">
        <v>26</v>
      </c>
      <c r="AR6" s="92" t="s">
        <v>5</v>
      </c>
      <c r="AS6" s="126">
        <f>AG6</f>
        <v>40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 thickBo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0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99"/>
      <c r="K11" s="202"/>
      <c r="L11" s="202"/>
      <c r="M11" s="202"/>
      <c r="N11" s="202"/>
      <c r="O11" s="202"/>
      <c r="P11" s="205"/>
      <c r="Q11" s="202"/>
      <c r="R11" s="202"/>
      <c r="S11" s="202"/>
      <c r="T11" s="202"/>
      <c r="U11" s="202"/>
      <c r="V11" s="202"/>
      <c r="W11" s="202"/>
      <c r="X11" s="211"/>
      <c r="Y11" s="202"/>
      <c r="Z11" s="208"/>
      <c r="AA11" s="214"/>
      <c r="AB11" s="208"/>
      <c r="AC11" s="208"/>
      <c r="AD11" s="223"/>
      <c r="AE11" s="226"/>
      <c r="AF11" s="229"/>
      <c r="AG11" s="208"/>
      <c r="AH11" s="208"/>
      <c r="AI11" s="208"/>
      <c r="AJ11" s="217"/>
      <c r="AK11" s="220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1"/>
      <c r="B12" s="148"/>
      <c r="C12" s="149"/>
      <c r="D12" s="149"/>
      <c r="E12" s="149"/>
      <c r="F12" s="149"/>
      <c r="G12" s="149"/>
      <c r="H12" s="149"/>
      <c r="I12" s="150"/>
      <c r="J12" s="200"/>
      <c r="K12" s="203"/>
      <c r="L12" s="203"/>
      <c r="M12" s="203"/>
      <c r="N12" s="203"/>
      <c r="O12" s="203"/>
      <c r="P12" s="206"/>
      <c r="Q12" s="203"/>
      <c r="R12" s="203"/>
      <c r="S12" s="203"/>
      <c r="T12" s="203"/>
      <c r="U12" s="203"/>
      <c r="V12" s="203"/>
      <c r="W12" s="203"/>
      <c r="X12" s="212"/>
      <c r="Y12" s="203"/>
      <c r="Z12" s="209"/>
      <c r="AA12" s="215"/>
      <c r="AB12" s="209"/>
      <c r="AC12" s="209"/>
      <c r="AD12" s="224"/>
      <c r="AE12" s="227"/>
      <c r="AF12" s="230"/>
      <c r="AG12" s="209"/>
      <c r="AH12" s="209"/>
      <c r="AI12" s="209"/>
      <c r="AJ12" s="218"/>
      <c r="AK12" s="221"/>
      <c r="AL12" s="41"/>
      <c r="AM12" s="50" t="s">
        <v>0</v>
      </c>
      <c r="AN12" s="51"/>
      <c r="AO12" s="51"/>
      <c r="AP12" s="52"/>
      <c r="AQ12" s="168">
        <f>SUM(AQ10:AR11)</f>
        <v>0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1"/>
      <c r="B13" s="148"/>
      <c r="C13" s="149"/>
      <c r="D13" s="149"/>
      <c r="E13" s="149"/>
      <c r="F13" s="149"/>
      <c r="G13" s="149"/>
      <c r="H13" s="149"/>
      <c r="I13" s="150"/>
      <c r="J13" s="200"/>
      <c r="K13" s="203"/>
      <c r="L13" s="203"/>
      <c r="M13" s="203"/>
      <c r="N13" s="203"/>
      <c r="O13" s="203"/>
      <c r="P13" s="206"/>
      <c r="Q13" s="203"/>
      <c r="R13" s="203"/>
      <c r="S13" s="203"/>
      <c r="T13" s="203"/>
      <c r="U13" s="203"/>
      <c r="V13" s="203"/>
      <c r="W13" s="203"/>
      <c r="X13" s="212"/>
      <c r="Y13" s="203"/>
      <c r="Z13" s="209"/>
      <c r="AA13" s="215"/>
      <c r="AB13" s="209"/>
      <c r="AC13" s="209"/>
      <c r="AD13" s="224"/>
      <c r="AE13" s="227"/>
      <c r="AF13" s="230"/>
      <c r="AG13" s="209"/>
      <c r="AH13" s="209"/>
      <c r="AI13" s="209"/>
      <c r="AJ13" s="218"/>
      <c r="AK13" s="221"/>
      <c r="AL13" s="41"/>
      <c r="AM13" s="54" t="s">
        <v>22</v>
      </c>
      <c r="AN13" s="55"/>
      <c r="AO13" s="55"/>
      <c r="AP13" s="56"/>
      <c r="AQ13" s="166">
        <f>COUNT(J8:AK8)</f>
        <v>0</v>
      </c>
      <c r="AR13" s="167"/>
      <c r="AS13" s="57" t="s">
        <v>1</v>
      </c>
      <c r="AT13" s="182" t="e">
        <f>(AQ12/AQ13)*100</f>
        <v>#DIV/0!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1"/>
      <c r="B14" s="148"/>
      <c r="C14" s="149"/>
      <c r="D14" s="149"/>
      <c r="E14" s="149"/>
      <c r="F14" s="149"/>
      <c r="G14" s="149"/>
      <c r="H14" s="149"/>
      <c r="I14" s="150"/>
      <c r="J14" s="200"/>
      <c r="K14" s="203"/>
      <c r="L14" s="203"/>
      <c r="M14" s="203"/>
      <c r="N14" s="203"/>
      <c r="O14" s="203"/>
      <c r="P14" s="206"/>
      <c r="Q14" s="203"/>
      <c r="R14" s="203"/>
      <c r="S14" s="203"/>
      <c r="T14" s="203"/>
      <c r="U14" s="203"/>
      <c r="V14" s="203"/>
      <c r="W14" s="203"/>
      <c r="X14" s="212"/>
      <c r="Y14" s="203"/>
      <c r="Z14" s="209"/>
      <c r="AA14" s="215"/>
      <c r="AB14" s="209"/>
      <c r="AC14" s="209"/>
      <c r="AD14" s="224"/>
      <c r="AE14" s="227"/>
      <c r="AF14" s="230"/>
      <c r="AG14" s="209"/>
      <c r="AH14" s="209"/>
      <c r="AI14" s="209"/>
      <c r="AJ14" s="218"/>
      <c r="AK14" s="221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200"/>
      <c r="K15" s="203"/>
      <c r="L15" s="203"/>
      <c r="M15" s="203"/>
      <c r="N15" s="203"/>
      <c r="O15" s="203"/>
      <c r="P15" s="206"/>
      <c r="Q15" s="203"/>
      <c r="R15" s="203"/>
      <c r="S15" s="203"/>
      <c r="T15" s="203"/>
      <c r="U15" s="203"/>
      <c r="V15" s="203"/>
      <c r="W15" s="203"/>
      <c r="X15" s="212"/>
      <c r="Y15" s="203"/>
      <c r="Z15" s="209"/>
      <c r="AA15" s="215"/>
      <c r="AB15" s="209"/>
      <c r="AC15" s="209"/>
      <c r="AD15" s="224"/>
      <c r="AE15" s="227"/>
      <c r="AF15" s="230"/>
      <c r="AG15" s="209"/>
      <c r="AH15" s="209"/>
      <c r="AI15" s="209"/>
      <c r="AJ15" s="218"/>
      <c r="AK15" s="221"/>
      <c r="AL15" s="41"/>
      <c r="AM15" s="61" t="s">
        <v>39</v>
      </c>
      <c r="AN15" s="62"/>
      <c r="AO15" s="62"/>
      <c r="AP15" s="63"/>
      <c r="AQ15" s="143">
        <f>COUNTIF(J10:AK10,"□")</f>
        <v>0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1"/>
      <c r="B16" s="148"/>
      <c r="C16" s="149"/>
      <c r="D16" s="149"/>
      <c r="E16" s="149"/>
      <c r="F16" s="149"/>
      <c r="G16" s="149"/>
      <c r="H16" s="149"/>
      <c r="I16" s="150"/>
      <c r="J16" s="200"/>
      <c r="K16" s="203"/>
      <c r="L16" s="203"/>
      <c r="M16" s="203"/>
      <c r="N16" s="203"/>
      <c r="O16" s="203"/>
      <c r="P16" s="206"/>
      <c r="Q16" s="203"/>
      <c r="R16" s="203"/>
      <c r="S16" s="203"/>
      <c r="T16" s="203"/>
      <c r="U16" s="203"/>
      <c r="V16" s="203"/>
      <c r="W16" s="203"/>
      <c r="X16" s="212"/>
      <c r="Y16" s="203"/>
      <c r="Z16" s="209"/>
      <c r="AA16" s="215"/>
      <c r="AB16" s="209"/>
      <c r="AC16" s="209"/>
      <c r="AD16" s="224"/>
      <c r="AE16" s="227"/>
      <c r="AF16" s="230"/>
      <c r="AG16" s="209"/>
      <c r="AH16" s="209"/>
      <c r="AI16" s="209"/>
      <c r="AJ16" s="218"/>
      <c r="AK16" s="221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1"/>
      <c r="B17" s="148"/>
      <c r="C17" s="149"/>
      <c r="D17" s="149"/>
      <c r="E17" s="149"/>
      <c r="F17" s="149"/>
      <c r="G17" s="149"/>
      <c r="H17" s="149"/>
      <c r="I17" s="150"/>
      <c r="J17" s="200"/>
      <c r="K17" s="203"/>
      <c r="L17" s="203"/>
      <c r="M17" s="203"/>
      <c r="N17" s="203"/>
      <c r="O17" s="203"/>
      <c r="P17" s="206"/>
      <c r="Q17" s="203"/>
      <c r="R17" s="203"/>
      <c r="S17" s="203"/>
      <c r="T17" s="203"/>
      <c r="U17" s="203"/>
      <c r="V17" s="203"/>
      <c r="W17" s="203"/>
      <c r="X17" s="212"/>
      <c r="Y17" s="203"/>
      <c r="Z17" s="209"/>
      <c r="AA17" s="215"/>
      <c r="AB17" s="209"/>
      <c r="AC17" s="209"/>
      <c r="AD17" s="224"/>
      <c r="AE17" s="227"/>
      <c r="AF17" s="230"/>
      <c r="AG17" s="209"/>
      <c r="AH17" s="209"/>
      <c r="AI17" s="209"/>
      <c r="AJ17" s="218"/>
      <c r="AK17" s="221"/>
      <c r="AL17" s="41"/>
      <c r="AM17" s="50" t="s">
        <v>0</v>
      </c>
      <c r="AN17" s="51"/>
      <c r="AO17" s="51"/>
      <c r="AP17" s="52"/>
      <c r="AQ17" s="168">
        <f>SUM(AQ15:AR16)</f>
        <v>0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 thickBot="1">
      <c r="A18" s="132"/>
      <c r="B18" s="151"/>
      <c r="C18" s="152"/>
      <c r="D18" s="152"/>
      <c r="E18" s="152"/>
      <c r="F18" s="152"/>
      <c r="G18" s="152"/>
      <c r="H18" s="152"/>
      <c r="I18" s="153"/>
      <c r="J18" s="201"/>
      <c r="K18" s="204"/>
      <c r="L18" s="204"/>
      <c r="M18" s="204"/>
      <c r="N18" s="204"/>
      <c r="O18" s="204"/>
      <c r="P18" s="207"/>
      <c r="Q18" s="204"/>
      <c r="R18" s="204"/>
      <c r="S18" s="204"/>
      <c r="T18" s="204"/>
      <c r="U18" s="204"/>
      <c r="V18" s="204"/>
      <c r="W18" s="204"/>
      <c r="X18" s="213"/>
      <c r="Y18" s="204"/>
      <c r="Z18" s="210"/>
      <c r="AA18" s="216"/>
      <c r="AB18" s="210"/>
      <c r="AC18" s="210"/>
      <c r="AD18" s="225"/>
      <c r="AE18" s="228"/>
      <c r="AF18" s="231"/>
      <c r="AG18" s="210"/>
      <c r="AH18" s="210"/>
      <c r="AI18" s="210"/>
      <c r="AJ18" s="219"/>
      <c r="AK18" s="222"/>
      <c r="AL18" s="41"/>
      <c r="AM18" s="54" t="s">
        <v>22</v>
      </c>
      <c r="AN18" s="55"/>
      <c r="AO18" s="55"/>
      <c r="AP18" s="56"/>
      <c r="AQ18" s="166">
        <f>COUNT(J8:AK8)</f>
        <v>0</v>
      </c>
      <c r="AR18" s="167"/>
      <c r="AS18" s="57" t="s">
        <v>1</v>
      </c>
      <c r="AT18" s="187" t="e">
        <f>(AQ17/AQ18)*100</f>
        <v>#DIV/0!</v>
      </c>
      <c r="AU18" s="188"/>
      <c r="AV18" s="69" t="s">
        <v>41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41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42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43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44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41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44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 thickBo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0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232"/>
      <c r="K25" s="217"/>
      <c r="L25" s="208"/>
      <c r="M25" s="208"/>
      <c r="N25" s="208"/>
      <c r="O25" s="217"/>
      <c r="P25" s="223"/>
      <c r="Q25" s="217"/>
      <c r="R25" s="217"/>
      <c r="S25" s="208"/>
      <c r="T25" s="208"/>
      <c r="U25" s="208"/>
      <c r="V25" s="208"/>
      <c r="W25" s="208"/>
      <c r="X25" s="235"/>
      <c r="Y25" s="217"/>
      <c r="Z25" s="208"/>
      <c r="AA25" s="238"/>
      <c r="AB25" s="208"/>
      <c r="AC25" s="208"/>
      <c r="AD25" s="223"/>
      <c r="AE25" s="238"/>
      <c r="AF25" s="217"/>
      <c r="AG25" s="217"/>
      <c r="AH25" s="208"/>
      <c r="AI25" s="238"/>
      <c r="AJ25" s="208"/>
      <c r="AK25" s="241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1"/>
      <c r="B26" s="148"/>
      <c r="C26" s="149"/>
      <c r="D26" s="149"/>
      <c r="E26" s="149"/>
      <c r="F26" s="149"/>
      <c r="G26" s="149"/>
      <c r="H26" s="149"/>
      <c r="I26" s="150"/>
      <c r="J26" s="233"/>
      <c r="K26" s="218"/>
      <c r="L26" s="209"/>
      <c r="M26" s="209"/>
      <c r="N26" s="209"/>
      <c r="O26" s="218"/>
      <c r="P26" s="224"/>
      <c r="Q26" s="218"/>
      <c r="R26" s="218"/>
      <c r="S26" s="209"/>
      <c r="T26" s="209"/>
      <c r="U26" s="209"/>
      <c r="V26" s="209"/>
      <c r="W26" s="209"/>
      <c r="X26" s="236"/>
      <c r="Y26" s="218"/>
      <c r="Z26" s="209"/>
      <c r="AA26" s="239"/>
      <c r="AB26" s="209"/>
      <c r="AC26" s="209"/>
      <c r="AD26" s="224"/>
      <c r="AE26" s="239"/>
      <c r="AF26" s="218"/>
      <c r="AG26" s="218"/>
      <c r="AH26" s="209"/>
      <c r="AI26" s="239"/>
      <c r="AJ26" s="209"/>
      <c r="AK26" s="242"/>
      <c r="AL26" s="41"/>
      <c r="AM26" s="50" t="s">
        <v>0</v>
      </c>
      <c r="AN26" s="51"/>
      <c r="AO26" s="51"/>
      <c r="AP26" s="52"/>
      <c r="AQ26" s="168">
        <f>SUM(AQ24:AR25)</f>
        <v>0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 thickBot="1">
      <c r="A27" s="131"/>
      <c r="B27" s="148"/>
      <c r="C27" s="149"/>
      <c r="D27" s="149"/>
      <c r="E27" s="149"/>
      <c r="F27" s="149"/>
      <c r="G27" s="149"/>
      <c r="H27" s="149"/>
      <c r="I27" s="150"/>
      <c r="J27" s="233"/>
      <c r="K27" s="218"/>
      <c r="L27" s="209"/>
      <c r="M27" s="209"/>
      <c r="N27" s="209"/>
      <c r="O27" s="218"/>
      <c r="P27" s="224"/>
      <c r="Q27" s="218"/>
      <c r="R27" s="218"/>
      <c r="S27" s="209"/>
      <c r="T27" s="209"/>
      <c r="U27" s="209"/>
      <c r="V27" s="209"/>
      <c r="W27" s="209"/>
      <c r="X27" s="236"/>
      <c r="Y27" s="218"/>
      <c r="Z27" s="209"/>
      <c r="AA27" s="239"/>
      <c r="AB27" s="209"/>
      <c r="AC27" s="209"/>
      <c r="AD27" s="224"/>
      <c r="AE27" s="239"/>
      <c r="AF27" s="218"/>
      <c r="AG27" s="218"/>
      <c r="AH27" s="209"/>
      <c r="AI27" s="239"/>
      <c r="AJ27" s="209"/>
      <c r="AK27" s="242"/>
      <c r="AL27" s="41"/>
      <c r="AM27" s="54" t="s">
        <v>22</v>
      </c>
      <c r="AN27" s="55"/>
      <c r="AO27" s="55"/>
      <c r="AP27" s="56"/>
      <c r="AQ27" s="166">
        <f>COUNT(J22:AK22)</f>
        <v>0</v>
      </c>
      <c r="AR27" s="167"/>
      <c r="AS27" s="57" t="s">
        <v>1</v>
      </c>
      <c r="AT27" s="182" t="e">
        <f>(AQ26/AQ27)*100</f>
        <v>#DIV/0!</v>
      </c>
      <c r="AU27" s="183"/>
      <c r="AV27" s="58" t="s">
        <v>41</v>
      </c>
      <c r="AW27" s="2"/>
    </row>
    <row r="28" spans="1:49" s="1" customFormat="1" ht="18" customHeight="1" thickTop="1">
      <c r="A28" s="131"/>
      <c r="B28" s="148"/>
      <c r="C28" s="149"/>
      <c r="D28" s="149"/>
      <c r="E28" s="149"/>
      <c r="F28" s="149"/>
      <c r="G28" s="149"/>
      <c r="H28" s="149"/>
      <c r="I28" s="150"/>
      <c r="J28" s="233"/>
      <c r="K28" s="218"/>
      <c r="L28" s="209"/>
      <c r="M28" s="209"/>
      <c r="N28" s="209"/>
      <c r="O28" s="218"/>
      <c r="P28" s="224"/>
      <c r="Q28" s="218"/>
      <c r="R28" s="218"/>
      <c r="S28" s="209"/>
      <c r="T28" s="209"/>
      <c r="U28" s="209"/>
      <c r="V28" s="209"/>
      <c r="W28" s="209"/>
      <c r="X28" s="236"/>
      <c r="Y28" s="218"/>
      <c r="Z28" s="209"/>
      <c r="AA28" s="239"/>
      <c r="AB28" s="209"/>
      <c r="AC28" s="209"/>
      <c r="AD28" s="224"/>
      <c r="AE28" s="239"/>
      <c r="AF28" s="218"/>
      <c r="AG28" s="218"/>
      <c r="AH28" s="209"/>
      <c r="AI28" s="239"/>
      <c r="AJ28" s="209"/>
      <c r="AK28" s="242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233"/>
      <c r="K29" s="218"/>
      <c r="L29" s="209"/>
      <c r="M29" s="209"/>
      <c r="N29" s="209"/>
      <c r="O29" s="218"/>
      <c r="P29" s="224"/>
      <c r="Q29" s="218"/>
      <c r="R29" s="218"/>
      <c r="S29" s="209"/>
      <c r="T29" s="209"/>
      <c r="U29" s="209"/>
      <c r="V29" s="209"/>
      <c r="W29" s="209"/>
      <c r="X29" s="236"/>
      <c r="Y29" s="218"/>
      <c r="Z29" s="209"/>
      <c r="AA29" s="239"/>
      <c r="AB29" s="209"/>
      <c r="AC29" s="209"/>
      <c r="AD29" s="224"/>
      <c r="AE29" s="239"/>
      <c r="AF29" s="218"/>
      <c r="AG29" s="218"/>
      <c r="AH29" s="209"/>
      <c r="AI29" s="239"/>
      <c r="AJ29" s="209"/>
      <c r="AK29" s="242"/>
      <c r="AL29" s="41"/>
      <c r="AM29" s="61" t="s">
        <v>39</v>
      </c>
      <c r="AN29" s="62"/>
      <c r="AO29" s="62"/>
      <c r="AP29" s="63"/>
      <c r="AQ29" s="143">
        <f>COUNTIF(J24:AK24,"□")</f>
        <v>0</v>
      </c>
      <c r="AR29" s="144"/>
      <c r="AS29" s="45" t="s">
        <v>30</v>
      </c>
      <c r="AT29" s="2"/>
      <c r="AU29" s="2"/>
      <c r="AV29" s="2"/>
      <c r="AW29" s="2"/>
    </row>
    <row r="30" spans="1:49" ht="15.75" customHeight="1" thickBot="1">
      <c r="A30" s="131"/>
      <c r="B30" s="148"/>
      <c r="C30" s="149"/>
      <c r="D30" s="149"/>
      <c r="E30" s="149"/>
      <c r="F30" s="149"/>
      <c r="G30" s="149"/>
      <c r="H30" s="149"/>
      <c r="I30" s="150"/>
      <c r="J30" s="233"/>
      <c r="K30" s="218"/>
      <c r="L30" s="209"/>
      <c r="M30" s="209"/>
      <c r="N30" s="209"/>
      <c r="O30" s="218"/>
      <c r="P30" s="224"/>
      <c r="Q30" s="218"/>
      <c r="R30" s="218"/>
      <c r="S30" s="209"/>
      <c r="T30" s="209"/>
      <c r="U30" s="209"/>
      <c r="V30" s="209"/>
      <c r="W30" s="209"/>
      <c r="X30" s="236"/>
      <c r="Y30" s="218"/>
      <c r="Z30" s="209"/>
      <c r="AA30" s="239"/>
      <c r="AB30" s="209"/>
      <c r="AC30" s="209"/>
      <c r="AD30" s="224"/>
      <c r="AE30" s="239"/>
      <c r="AF30" s="218"/>
      <c r="AG30" s="218"/>
      <c r="AH30" s="209"/>
      <c r="AI30" s="239"/>
      <c r="AJ30" s="209"/>
      <c r="AK30" s="242"/>
      <c r="AL30" s="41"/>
      <c r="AM30" s="66" t="s">
        <v>8</v>
      </c>
      <c r="AN30" s="67"/>
      <c r="AO30" s="67"/>
      <c r="AP30" s="68"/>
      <c r="AQ30" s="166">
        <f>COUNTIF(J24:AK24,"■")</f>
        <v>0</v>
      </c>
      <c r="AR30" s="167"/>
      <c r="AS30" s="49" t="s">
        <v>30</v>
      </c>
      <c r="AT30" s="2"/>
      <c r="AU30" s="2"/>
      <c r="AV30" s="2"/>
      <c r="AW30" s="2"/>
    </row>
    <row r="31" spans="1:49" ht="15.75" customHeight="1" thickTop="1">
      <c r="A31" s="131"/>
      <c r="B31" s="148"/>
      <c r="C31" s="149"/>
      <c r="D31" s="149"/>
      <c r="E31" s="149"/>
      <c r="F31" s="149"/>
      <c r="G31" s="149"/>
      <c r="H31" s="149"/>
      <c r="I31" s="150"/>
      <c r="J31" s="233"/>
      <c r="K31" s="218"/>
      <c r="L31" s="209"/>
      <c r="M31" s="209"/>
      <c r="N31" s="209"/>
      <c r="O31" s="218"/>
      <c r="P31" s="224"/>
      <c r="Q31" s="218"/>
      <c r="R31" s="218"/>
      <c r="S31" s="209"/>
      <c r="T31" s="209"/>
      <c r="U31" s="209"/>
      <c r="V31" s="209"/>
      <c r="W31" s="209"/>
      <c r="X31" s="236"/>
      <c r="Y31" s="218"/>
      <c r="Z31" s="209"/>
      <c r="AA31" s="239"/>
      <c r="AB31" s="209"/>
      <c r="AC31" s="209"/>
      <c r="AD31" s="224"/>
      <c r="AE31" s="239"/>
      <c r="AF31" s="218"/>
      <c r="AG31" s="218"/>
      <c r="AH31" s="209"/>
      <c r="AI31" s="239"/>
      <c r="AJ31" s="209"/>
      <c r="AK31" s="242"/>
      <c r="AL31" s="41"/>
      <c r="AM31" s="50" t="s">
        <v>0</v>
      </c>
      <c r="AN31" s="51"/>
      <c r="AO31" s="51"/>
      <c r="AP31" s="52"/>
      <c r="AQ31" s="168">
        <f>SUM(AQ29:AR30)</f>
        <v>0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 thickBot="1">
      <c r="A32" s="132"/>
      <c r="B32" s="151"/>
      <c r="C32" s="152"/>
      <c r="D32" s="152"/>
      <c r="E32" s="152"/>
      <c r="F32" s="152"/>
      <c r="G32" s="152"/>
      <c r="H32" s="152"/>
      <c r="I32" s="153"/>
      <c r="J32" s="234"/>
      <c r="K32" s="219"/>
      <c r="L32" s="210"/>
      <c r="M32" s="210"/>
      <c r="N32" s="210"/>
      <c r="O32" s="219"/>
      <c r="P32" s="225"/>
      <c r="Q32" s="219"/>
      <c r="R32" s="219"/>
      <c r="S32" s="210"/>
      <c r="T32" s="210"/>
      <c r="U32" s="210"/>
      <c r="V32" s="210"/>
      <c r="W32" s="210"/>
      <c r="X32" s="237"/>
      <c r="Y32" s="219"/>
      <c r="Z32" s="210"/>
      <c r="AA32" s="240"/>
      <c r="AB32" s="210"/>
      <c r="AC32" s="210"/>
      <c r="AD32" s="225"/>
      <c r="AE32" s="240"/>
      <c r="AF32" s="219"/>
      <c r="AG32" s="219"/>
      <c r="AH32" s="210"/>
      <c r="AI32" s="240"/>
      <c r="AJ32" s="210"/>
      <c r="AK32" s="243"/>
      <c r="AL32" s="41"/>
      <c r="AM32" s="54" t="s">
        <v>22</v>
      </c>
      <c r="AN32" s="55"/>
      <c r="AO32" s="55"/>
      <c r="AP32" s="56"/>
      <c r="AQ32" s="166">
        <f>COUNT(J22:AK22)</f>
        <v>0</v>
      </c>
      <c r="AR32" s="167"/>
      <c r="AS32" s="57" t="s">
        <v>1</v>
      </c>
      <c r="AT32" s="187" t="e">
        <f>(AQ31/AQ32)*100</f>
        <v>#DIV/0!</v>
      </c>
      <c r="AU32" s="188"/>
      <c r="AV32" s="69" t="s">
        <v>41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45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46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47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48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45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48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 thickBo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COUNTIF(J37:AK37,"□")</f>
        <v>0</v>
      </c>
      <c r="AR38" s="144"/>
      <c r="AS38" s="45" t="s">
        <v>30</v>
      </c>
      <c r="AT38" s="2"/>
      <c r="AU38" s="2"/>
      <c r="AV38" s="2"/>
      <c r="AW38" s="2"/>
    </row>
    <row r="39" spans="1:49" ht="15.75" customHeight="1" thickBo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232"/>
      <c r="K39" s="229"/>
      <c r="L39" s="208"/>
      <c r="M39" s="208"/>
      <c r="N39" s="208"/>
      <c r="O39" s="208"/>
      <c r="P39" s="223"/>
      <c r="Q39" s="208"/>
      <c r="R39" s="208"/>
      <c r="S39" s="208"/>
      <c r="T39" s="217"/>
      <c r="U39" s="217"/>
      <c r="V39" s="217"/>
      <c r="W39" s="208"/>
      <c r="X39" s="232"/>
      <c r="Y39" s="208"/>
      <c r="Z39" s="208"/>
      <c r="AA39" s="214"/>
      <c r="AB39" s="202"/>
      <c r="AC39" s="205"/>
      <c r="AD39" s="223"/>
      <c r="AE39" s="226"/>
      <c r="AF39" s="229"/>
      <c r="AG39" s="208"/>
      <c r="AH39" s="208"/>
      <c r="AI39" s="208"/>
      <c r="AJ39" s="208"/>
      <c r="AK39" s="208"/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 thickTop="1">
      <c r="A40" s="131"/>
      <c r="B40" s="148"/>
      <c r="C40" s="149"/>
      <c r="D40" s="149"/>
      <c r="E40" s="149"/>
      <c r="F40" s="149"/>
      <c r="G40" s="149"/>
      <c r="H40" s="149"/>
      <c r="I40" s="150"/>
      <c r="J40" s="233"/>
      <c r="K40" s="230"/>
      <c r="L40" s="209"/>
      <c r="M40" s="209"/>
      <c r="N40" s="209"/>
      <c r="O40" s="209"/>
      <c r="P40" s="224"/>
      <c r="Q40" s="209"/>
      <c r="R40" s="209"/>
      <c r="S40" s="209"/>
      <c r="T40" s="218"/>
      <c r="U40" s="218"/>
      <c r="V40" s="218"/>
      <c r="W40" s="209"/>
      <c r="X40" s="233"/>
      <c r="Y40" s="209"/>
      <c r="Z40" s="209"/>
      <c r="AA40" s="215"/>
      <c r="AB40" s="203"/>
      <c r="AC40" s="206"/>
      <c r="AD40" s="224"/>
      <c r="AE40" s="227"/>
      <c r="AF40" s="230"/>
      <c r="AG40" s="209"/>
      <c r="AH40" s="209"/>
      <c r="AI40" s="209"/>
      <c r="AJ40" s="209"/>
      <c r="AK40" s="209"/>
      <c r="AL40" s="41"/>
      <c r="AM40" s="50" t="s">
        <v>0</v>
      </c>
      <c r="AN40" s="51"/>
      <c r="AO40" s="51"/>
      <c r="AP40" s="52"/>
      <c r="AQ40" s="168">
        <f>SUM(AQ38:AR39)</f>
        <v>0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 thickBot="1">
      <c r="A41" s="131"/>
      <c r="B41" s="148"/>
      <c r="C41" s="149"/>
      <c r="D41" s="149"/>
      <c r="E41" s="149"/>
      <c r="F41" s="149"/>
      <c r="G41" s="149"/>
      <c r="H41" s="149"/>
      <c r="I41" s="150"/>
      <c r="J41" s="233"/>
      <c r="K41" s="230"/>
      <c r="L41" s="209"/>
      <c r="M41" s="209"/>
      <c r="N41" s="209"/>
      <c r="O41" s="209"/>
      <c r="P41" s="224"/>
      <c r="Q41" s="209"/>
      <c r="R41" s="209"/>
      <c r="S41" s="209"/>
      <c r="T41" s="218"/>
      <c r="U41" s="218"/>
      <c r="V41" s="218"/>
      <c r="W41" s="209"/>
      <c r="X41" s="233"/>
      <c r="Y41" s="209"/>
      <c r="Z41" s="209"/>
      <c r="AA41" s="215"/>
      <c r="AB41" s="203"/>
      <c r="AC41" s="206"/>
      <c r="AD41" s="224"/>
      <c r="AE41" s="227"/>
      <c r="AF41" s="230"/>
      <c r="AG41" s="209"/>
      <c r="AH41" s="209"/>
      <c r="AI41" s="209"/>
      <c r="AJ41" s="209"/>
      <c r="AK41" s="209"/>
      <c r="AL41" s="41"/>
      <c r="AM41" s="54" t="s">
        <v>22</v>
      </c>
      <c r="AN41" s="55"/>
      <c r="AO41" s="55"/>
      <c r="AP41" s="56"/>
      <c r="AQ41" s="166">
        <f>COUNT(J36:AK36)</f>
        <v>0</v>
      </c>
      <c r="AR41" s="167"/>
      <c r="AS41" s="57" t="s">
        <v>1</v>
      </c>
      <c r="AT41" s="182" t="e">
        <f>(AQ40/AQ41)*100</f>
        <v>#DIV/0!</v>
      </c>
      <c r="AU41" s="183"/>
      <c r="AV41" s="58" t="s">
        <v>41</v>
      </c>
      <c r="AW41" s="2"/>
      <c r="AX41" s="32"/>
    </row>
    <row r="42" spans="1:50" ht="15.75" customHeight="1" thickTop="1">
      <c r="A42" s="131"/>
      <c r="B42" s="148"/>
      <c r="C42" s="149"/>
      <c r="D42" s="149"/>
      <c r="E42" s="149"/>
      <c r="F42" s="149"/>
      <c r="G42" s="149"/>
      <c r="H42" s="149"/>
      <c r="I42" s="150"/>
      <c r="J42" s="233"/>
      <c r="K42" s="230"/>
      <c r="L42" s="209"/>
      <c r="M42" s="209"/>
      <c r="N42" s="209"/>
      <c r="O42" s="209"/>
      <c r="P42" s="224"/>
      <c r="Q42" s="209"/>
      <c r="R42" s="209"/>
      <c r="S42" s="209"/>
      <c r="T42" s="218"/>
      <c r="U42" s="218"/>
      <c r="V42" s="218"/>
      <c r="W42" s="209"/>
      <c r="X42" s="233"/>
      <c r="Y42" s="209"/>
      <c r="Z42" s="209"/>
      <c r="AA42" s="215"/>
      <c r="AB42" s="203"/>
      <c r="AC42" s="206"/>
      <c r="AD42" s="224"/>
      <c r="AE42" s="227"/>
      <c r="AF42" s="230"/>
      <c r="AG42" s="209"/>
      <c r="AH42" s="209"/>
      <c r="AI42" s="209"/>
      <c r="AJ42" s="209"/>
      <c r="AK42" s="209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233"/>
      <c r="K43" s="230"/>
      <c r="L43" s="209"/>
      <c r="M43" s="209"/>
      <c r="N43" s="209"/>
      <c r="O43" s="209"/>
      <c r="P43" s="224"/>
      <c r="Q43" s="209"/>
      <c r="R43" s="209"/>
      <c r="S43" s="209"/>
      <c r="T43" s="218"/>
      <c r="U43" s="218"/>
      <c r="V43" s="218"/>
      <c r="W43" s="209"/>
      <c r="X43" s="233"/>
      <c r="Y43" s="209"/>
      <c r="Z43" s="209"/>
      <c r="AA43" s="215"/>
      <c r="AB43" s="203"/>
      <c r="AC43" s="206"/>
      <c r="AD43" s="224"/>
      <c r="AE43" s="227"/>
      <c r="AF43" s="230"/>
      <c r="AG43" s="209"/>
      <c r="AH43" s="209"/>
      <c r="AI43" s="209"/>
      <c r="AJ43" s="209"/>
      <c r="AK43" s="209"/>
      <c r="AL43" s="41"/>
      <c r="AM43" s="61" t="s">
        <v>39</v>
      </c>
      <c r="AN43" s="62"/>
      <c r="AO43" s="62"/>
      <c r="AP43" s="63"/>
      <c r="AQ43" s="143">
        <f>COUNTIF(J38:AK38,"□")</f>
        <v>0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1"/>
      <c r="B44" s="148"/>
      <c r="C44" s="149"/>
      <c r="D44" s="149"/>
      <c r="E44" s="149"/>
      <c r="F44" s="149"/>
      <c r="G44" s="149"/>
      <c r="H44" s="149"/>
      <c r="I44" s="150"/>
      <c r="J44" s="233"/>
      <c r="K44" s="230"/>
      <c r="L44" s="209"/>
      <c r="M44" s="209"/>
      <c r="N44" s="209"/>
      <c r="O44" s="209"/>
      <c r="P44" s="224"/>
      <c r="Q44" s="209"/>
      <c r="R44" s="209"/>
      <c r="S44" s="209"/>
      <c r="T44" s="218"/>
      <c r="U44" s="218"/>
      <c r="V44" s="218"/>
      <c r="W44" s="209"/>
      <c r="X44" s="233"/>
      <c r="Y44" s="209"/>
      <c r="Z44" s="209"/>
      <c r="AA44" s="215"/>
      <c r="AB44" s="203"/>
      <c r="AC44" s="206"/>
      <c r="AD44" s="224"/>
      <c r="AE44" s="227"/>
      <c r="AF44" s="230"/>
      <c r="AG44" s="209"/>
      <c r="AH44" s="209"/>
      <c r="AI44" s="209"/>
      <c r="AJ44" s="209"/>
      <c r="AK44" s="209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1"/>
      <c r="B45" s="148"/>
      <c r="C45" s="149"/>
      <c r="D45" s="149"/>
      <c r="E45" s="149"/>
      <c r="F45" s="149"/>
      <c r="G45" s="149"/>
      <c r="H45" s="149"/>
      <c r="I45" s="150"/>
      <c r="J45" s="233"/>
      <c r="K45" s="230"/>
      <c r="L45" s="209"/>
      <c r="M45" s="209"/>
      <c r="N45" s="209"/>
      <c r="O45" s="209"/>
      <c r="P45" s="224"/>
      <c r="Q45" s="209"/>
      <c r="R45" s="209"/>
      <c r="S45" s="209"/>
      <c r="T45" s="218"/>
      <c r="U45" s="218"/>
      <c r="V45" s="218"/>
      <c r="W45" s="209"/>
      <c r="X45" s="233"/>
      <c r="Y45" s="209"/>
      <c r="Z45" s="209"/>
      <c r="AA45" s="215"/>
      <c r="AB45" s="203"/>
      <c r="AC45" s="206"/>
      <c r="AD45" s="224"/>
      <c r="AE45" s="227"/>
      <c r="AF45" s="230"/>
      <c r="AG45" s="209"/>
      <c r="AH45" s="209"/>
      <c r="AI45" s="209"/>
      <c r="AJ45" s="209"/>
      <c r="AK45" s="209"/>
      <c r="AL45" s="41"/>
      <c r="AM45" s="50" t="s">
        <v>0</v>
      </c>
      <c r="AN45" s="51"/>
      <c r="AO45" s="51"/>
      <c r="AP45" s="52"/>
      <c r="AQ45" s="168">
        <f>SUM(AQ43:AR44)</f>
        <v>0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 thickBot="1">
      <c r="A46" s="132"/>
      <c r="B46" s="151"/>
      <c r="C46" s="152"/>
      <c r="D46" s="152"/>
      <c r="E46" s="152"/>
      <c r="F46" s="152"/>
      <c r="G46" s="152"/>
      <c r="H46" s="152"/>
      <c r="I46" s="153"/>
      <c r="J46" s="234"/>
      <c r="K46" s="231"/>
      <c r="L46" s="210"/>
      <c r="M46" s="210"/>
      <c r="N46" s="210"/>
      <c r="O46" s="210"/>
      <c r="P46" s="225"/>
      <c r="Q46" s="210"/>
      <c r="R46" s="210"/>
      <c r="S46" s="210"/>
      <c r="T46" s="219"/>
      <c r="U46" s="219"/>
      <c r="V46" s="219"/>
      <c r="W46" s="210"/>
      <c r="X46" s="234"/>
      <c r="Y46" s="210"/>
      <c r="Z46" s="210"/>
      <c r="AA46" s="216"/>
      <c r="AB46" s="204"/>
      <c r="AC46" s="207"/>
      <c r="AD46" s="225"/>
      <c r="AE46" s="228"/>
      <c r="AF46" s="231"/>
      <c r="AG46" s="210"/>
      <c r="AH46" s="210"/>
      <c r="AI46" s="210"/>
      <c r="AJ46" s="210"/>
      <c r="AK46" s="210"/>
      <c r="AL46" s="41"/>
      <c r="AM46" s="54" t="s">
        <v>22</v>
      </c>
      <c r="AN46" s="55"/>
      <c r="AO46" s="55"/>
      <c r="AP46" s="56"/>
      <c r="AQ46" s="166">
        <f>COUNT(J36:AK36)</f>
        <v>0</v>
      </c>
      <c r="AR46" s="167"/>
      <c r="AS46" s="57" t="s">
        <v>1</v>
      </c>
      <c r="AT46" s="187" t="e">
        <f>(AQ45/AQ46)*100</f>
        <v>#DIV/0!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 thickTop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E2:AG2"/>
    <mergeCell ref="AI2:AL2"/>
    <mergeCell ref="AM2:AR2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J11:J18"/>
    <mergeCell ref="K11:K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  <mergeCell ref="U11:U18"/>
    <mergeCell ref="V11:V18"/>
    <mergeCell ref="W11:W18"/>
    <mergeCell ref="X11:X18"/>
    <mergeCell ref="Y11:Y18"/>
    <mergeCell ref="Z11:Z18"/>
    <mergeCell ref="AA11:AA18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E25:AE32"/>
    <mergeCell ref="AF25:AF32"/>
    <mergeCell ref="AG25:AG32"/>
    <mergeCell ref="AH25:AH32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J39:J46"/>
    <mergeCell ref="K39:K46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X39:X46"/>
    <mergeCell ref="Y39:Y46"/>
    <mergeCell ref="Z39:Z46"/>
    <mergeCell ref="AA39:AA46"/>
    <mergeCell ref="AB39:AB46"/>
    <mergeCell ref="AC39:AC46"/>
    <mergeCell ref="AD39:AD46"/>
    <mergeCell ref="AE39:AE46"/>
    <mergeCell ref="AF39:AF46"/>
    <mergeCell ref="AG39:AG46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E1:AG1"/>
    <mergeCell ref="AI1:AN1"/>
    <mergeCell ref="A1:T2"/>
    <mergeCell ref="AT46:AU46"/>
    <mergeCell ref="A47:AK47"/>
    <mergeCell ref="AI3:AT3"/>
    <mergeCell ref="AT40:AV40"/>
    <mergeCell ref="AQ41:AR41"/>
    <mergeCell ref="AT41:AU41"/>
    <mergeCell ref="AQ43:AR43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9:AK10 J37:AK38 J23:AK24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&amp;C&amp;20志木市建設工事（土木・設備工事）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5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tr">
        <f>1・12!AM2</f>
        <v>課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tr">
        <f>1・12!X3:AD3</f>
        <v>R○.○.○～R○.○.○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>
        <f>1・12!AI3</f>
        <v>0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">
        <v>47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49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50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51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52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49</v>
      </c>
      <c r="AO6" s="126"/>
      <c r="AP6" s="93" t="s">
        <v>25</v>
      </c>
      <c r="AQ6" s="94" t="s">
        <v>26</v>
      </c>
      <c r="AR6" s="92" t="s">
        <v>5</v>
      </c>
      <c r="AS6" s="126">
        <f>AG6</f>
        <v>52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 thickBo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0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99"/>
      <c r="K11" s="202"/>
      <c r="L11" s="202"/>
      <c r="M11" s="202"/>
      <c r="N11" s="202"/>
      <c r="O11" s="202"/>
      <c r="P11" s="205"/>
      <c r="Q11" s="202"/>
      <c r="R11" s="202"/>
      <c r="S11" s="202"/>
      <c r="T11" s="202"/>
      <c r="U11" s="202"/>
      <c r="V11" s="202"/>
      <c r="W11" s="202"/>
      <c r="X11" s="211"/>
      <c r="Y11" s="202"/>
      <c r="Z11" s="208"/>
      <c r="AA11" s="214"/>
      <c r="AB11" s="208"/>
      <c r="AC11" s="208"/>
      <c r="AD11" s="223"/>
      <c r="AE11" s="226"/>
      <c r="AF11" s="229"/>
      <c r="AG11" s="208"/>
      <c r="AH11" s="208"/>
      <c r="AI11" s="208"/>
      <c r="AJ11" s="217"/>
      <c r="AK11" s="220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1"/>
      <c r="B12" s="148"/>
      <c r="C12" s="149"/>
      <c r="D12" s="149"/>
      <c r="E12" s="149"/>
      <c r="F12" s="149"/>
      <c r="G12" s="149"/>
      <c r="H12" s="149"/>
      <c r="I12" s="150"/>
      <c r="J12" s="200"/>
      <c r="K12" s="203"/>
      <c r="L12" s="203"/>
      <c r="M12" s="203"/>
      <c r="N12" s="203"/>
      <c r="O12" s="203"/>
      <c r="P12" s="206"/>
      <c r="Q12" s="203"/>
      <c r="R12" s="203"/>
      <c r="S12" s="203"/>
      <c r="T12" s="203"/>
      <c r="U12" s="203"/>
      <c r="V12" s="203"/>
      <c r="W12" s="203"/>
      <c r="X12" s="212"/>
      <c r="Y12" s="203"/>
      <c r="Z12" s="209"/>
      <c r="AA12" s="215"/>
      <c r="AB12" s="209"/>
      <c r="AC12" s="209"/>
      <c r="AD12" s="224"/>
      <c r="AE12" s="227"/>
      <c r="AF12" s="230"/>
      <c r="AG12" s="209"/>
      <c r="AH12" s="209"/>
      <c r="AI12" s="209"/>
      <c r="AJ12" s="218"/>
      <c r="AK12" s="221"/>
      <c r="AL12" s="41"/>
      <c r="AM12" s="50" t="s">
        <v>0</v>
      </c>
      <c r="AN12" s="51"/>
      <c r="AO12" s="51"/>
      <c r="AP12" s="52"/>
      <c r="AQ12" s="168">
        <f>SUM(AQ10:AR11)</f>
        <v>0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1"/>
      <c r="B13" s="148"/>
      <c r="C13" s="149"/>
      <c r="D13" s="149"/>
      <c r="E13" s="149"/>
      <c r="F13" s="149"/>
      <c r="G13" s="149"/>
      <c r="H13" s="149"/>
      <c r="I13" s="150"/>
      <c r="J13" s="200"/>
      <c r="K13" s="203"/>
      <c r="L13" s="203"/>
      <c r="M13" s="203"/>
      <c r="N13" s="203"/>
      <c r="O13" s="203"/>
      <c r="P13" s="206"/>
      <c r="Q13" s="203"/>
      <c r="R13" s="203"/>
      <c r="S13" s="203"/>
      <c r="T13" s="203"/>
      <c r="U13" s="203"/>
      <c r="V13" s="203"/>
      <c r="W13" s="203"/>
      <c r="X13" s="212"/>
      <c r="Y13" s="203"/>
      <c r="Z13" s="209"/>
      <c r="AA13" s="215"/>
      <c r="AB13" s="209"/>
      <c r="AC13" s="209"/>
      <c r="AD13" s="224"/>
      <c r="AE13" s="227"/>
      <c r="AF13" s="230"/>
      <c r="AG13" s="209"/>
      <c r="AH13" s="209"/>
      <c r="AI13" s="209"/>
      <c r="AJ13" s="218"/>
      <c r="AK13" s="221"/>
      <c r="AL13" s="41"/>
      <c r="AM13" s="54" t="s">
        <v>22</v>
      </c>
      <c r="AN13" s="55"/>
      <c r="AO13" s="55"/>
      <c r="AP13" s="56"/>
      <c r="AQ13" s="166">
        <f>COUNT(J8:AK8)</f>
        <v>0</v>
      </c>
      <c r="AR13" s="167"/>
      <c r="AS13" s="57" t="s">
        <v>1</v>
      </c>
      <c r="AT13" s="182" t="e">
        <f>(AQ12/AQ13)*100</f>
        <v>#DIV/0!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1"/>
      <c r="B14" s="148"/>
      <c r="C14" s="149"/>
      <c r="D14" s="149"/>
      <c r="E14" s="149"/>
      <c r="F14" s="149"/>
      <c r="G14" s="149"/>
      <c r="H14" s="149"/>
      <c r="I14" s="150"/>
      <c r="J14" s="200"/>
      <c r="K14" s="203"/>
      <c r="L14" s="203"/>
      <c r="M14" s="203"/>
      <c r="N14" s="203"/>
      <c r="O14" s="203"/>
      <c r="P14" s="206"/>
      <c r="Q14" s="203"/>
      <c r="R14" s="203"/>
      <c r="S14" s="203"/>
      <c r="T14" s="203"/>
      <c r="U14" s="203"/>
      <c r="V14" s="203"/>
      <c r="W14" s="203"/>
      <c r="X14" s="212"/>
      <c r="Y14" s="203"/>
      <c r="Z14" s="209"/>
      <c r="AA14" s="215"/>
      <c r="AB14" s="209"/>
      <c r="AC14" s="209"/>
      <c r="AD14" s="224"/>
      <c r="AE14" s="227"/>
      <c r="AF14" s="230"/>
      <c r="AG14" s="209"/>
      <c r="AH14" s="209"/>
      <c r="AI14" s="209"/>
      <c r="AJ14" s="218"/>
      <c r="AK14" s="221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200"/>
      <c r="K15" s="203"/>
      <c r="L15" s="203"/>
      <c r="M15" s="203"/>
      <c r="N15" s="203"/>
      <c r="O15" s="203"/>
      <c r="P15" s="206"/>
      <c r="Q15" s="203"/>
      <c r="R15" s="203"/>
      <c r="S15" s="203"/>
      <c r="T15" s="203"/>
      <c r="U15" s="203"/>
      <c r="V15" s="203"/>
      <c r="W15" s="203"/>
      <c r="X15" s="212"/>
      <c r="Y15" s="203"/>
      <c r="Z15" s="209"/>
      <c r="AA15" s="215"/>
      <c r="AB15" s="209"/>
      <c r="AC15" s="209"/>
      <c r="AD15" s="224"/>
      <c r="AE15" s="227"/>
      <c r="AF15" s="230"/>
      <c r="AG15" s="209"/>
      <c r="AH15" s="209"/>
      <c r="AI15" s="209"/>
      <c r="AJ15" s="218"/>
      <c r="AK15" s="221"/>
      <c r="AL15" s="41"/>
      <c r="AM15" s="61" t="s">
        <v>39</v>
      </c>
      <c r="AN15" s="62"/>
      <c r="AO15" s="62"/>
      <c r="AP15" s="63"/>
      <c r="AQ15" s="143">
        <f>COUNTIF(J10:AK10,"□")</f>
        <v>0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1"/>
      <c r="B16" s="148"/>
      <c r="C16" s="149"/>
      <c r="D16" s="149"/>
      <c r="E16" s="149"/>
      <c r="F16" s="149"/>
      <c r="G16" s="149"/>
      <c r="H16" s="149"/>
      <c r="I16" s="150"/>
      <c r="J16" s="200"/>
      <c r="K16" s="203"/>
      <c r="L16" s="203"/>
      <c r="M16" s="203"/>
      <c r="N16" s="203"/>
      <c r="O16" s="203"/>
      <c r="P16" s="206"/>
      <c r="Q16" s="203"/>
      <c r="R16" s="203"/>
      <c r="S16" s="203"/>
      <c r="T16" s="203"/>
      <c r="U16" s="203"/>
      <c r="V16" s="203"/>
      <c r="W16" s="203"/>
      <c r="X16" s="212"/>
      <c r="Y16" s="203"/>
      <c r="Z16" s="209"/>
      <c r="AA16" s="215"/>
      <c r="AB16" s="209"/>
      <c r="AC16" s="209"/>
      <c r="AD16" s="224"/>
      <c r="AE16" s="227"/>
      <c r="AF16" s="230"/>
      <c r="AG16" s="209"/>
      <c r="AH16" s="209"/>
      <c r="AI16" s="209"/>
      <c r="AJ16" s="218"/>
      <c r="AK16" s="221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1"/>
      <c r="B17" s="148"/>
      <c r="C17" s="149"/>
      <c r="D17" s="149"/>
      <c r="E17" s="149"/>
      <c r="F17" s="149"/>
      <c r="G17" s="149"/>
      <c r="H17" s="149"/>
      <c r="I17" s="150"/>
      <c r="J17" s="200"/>
      <c r="K17" s="203"/>
      <c r="L17" s="203"/>
      <c r="M17" s="203"/>
      <c r="N17" s="203"/>
      <c r="O17" s="203"/>
      <c r="P17" s="206"/>
      <c r="Q17" s="203"/>
      <c r="R17" s="203"/>
      <c r="S17" s="203"/>
      <c r="T17" s="203"/>
      <c r="U17" s="203"/>
      <c r="V17" s="203"/>
      <c r="W17" s="203"/>
      <c r="X17" s="212"/>
      <c r="Y17" s="203"/>
      <c r="Z17" s="209"/>
      <c r="AA17" s="215"/>
      <c r="AB17" s="209"/>
      <c r="AC17" s="209"/>
      <c r="AD17" s="224"/>
      <c r="AE17" s="227"/>
      <c r="AF17" s="230"/>
      <c r="AG17" s="209"/>
      <c r="AH17" s="209"/>
      <c r="AI17" s="209"/>
      <c r="AJ17" s="218"/>
      <c r="AK17" s="221"/>
      <c r="AL17" s="41"/>
      <c r="AM17" s="50" t="s">
        <v>0</v>
      </c>
      <c r="AN17" s="51"/>
      <c r="AO17" s="51"/>
      <c r="AP17" s="52"/>
      <c r="AQ17" s="168">
        <f>SUM(AQ15:AR16)</f>
        <v>0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 thickBot="1">
      <c r="A18" s="132"/>
      <c r="B18" s="151"/>
      <c r="C18" s="152"/>
      <c r="D18" s="152"/>
      <c r="E18" s="152"/>
      <c r="F18" s="152"/>
      <c r="G18" s="152"/>
      <c r="H18" s="152"/>
      <c r="I18" s="153"/>
      <c r="J18" s="201"/>
      <c r="K18" s="204"/>
      <c r="L18" s="204"/>
      <c r="M18" s="204"/>
      <c r="N18" s="204"/>
      <c r="O18" s="204"/>
      <c r="P18" s="207"/>
      <c r="Q18" s="204"/>
      <c r="R18" s="204"/>
      <c r="S18" s="204"/>
      <c r="T18" s="204"/>
      <c r="U18" s="204"/>
      <c r="V18" s="204"/>
      <c r="W18" s="204"/>
      <c r="X18" s="213"/>
      <c r="Y18" s="204"/>
      <c r="Z18" s="210"/>
      <c r="AA18" s="216"/>
      <c r="AB18" s="210"/>
      <c r="AC18" s="210"/>
      <c r="AD18" s="225"/>
      <c r="AE18" s="228"/>
      <c r="AF18" s="231"/>
      <c r="AG18" s="210"/>
      <c r="AH18" s="210"/>
      <c r="AI18" s="210"/>
      <c r="AJ18" s="219"/>
      <c r="AK18" s="222"/>
      <c r="AL18" s="41"/>
      <c r="AM18" s="54" t="s">
        <v>22</v>
      </c>
      <c r="AN18" s="55"/>
      <c r="AO18" s="55"/>
      <c r="AP18" s="56"/>
      <c r="AQ18" s="166">
        <f>COUNT(J8:AK8)</f>
        <v>0</v>
      </c>
      <c r="AR18" s="167"/>
      <c r="AS18" s="57" t="s">
        <v>1</v>
      </c>
      <c r="AT18" s="187" t="e">
        <f>(AQ17/AQ18)*100</f>
        <v>#DIV/0!</v>
      </c>
      <c r="AU18" s="188"/>
      <c r="AV18" s="69" t="s">
        <v>41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53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54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55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56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53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56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 thickBo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0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232"/>
      <c r="K25" s="217"/>
      <c r="L25" s="208"/>
      <c r="M25" s="208"/>
      <c r="N25" s="208"/>
      <c r="O25" s="217"/>
      <c r="P25" s="223"/>
      <c r="Q25" s="217"/>
      <c r="R25" s="217"/>
      <c r="S25" s="208"/>
      <c r="T25" s="208"/>
      <c r="U25" s="208"/>
      <c r="V25" s="208"/>
      <c r="W25" s="208"/>
      <c r="X25" s="235"/>
      <c r="Y25" s="217"/>
      <c r="Z25" s="208"/>
      <c r="AA25" s="238"/>
      <c r="AB25" s="208"/>
      <c r="AC25" s="208"/>
      <c r="AD25" s="223"/>
      <c r="AE25" s="238"/>
      <c r="AF25" s="217"/>
      <c r="AG25" s="217"/>
      <c r="AH25" s="208"/>
      <c r="AI25" s="238"/>
      <c r="AJ25" s="208"/>
      <c r="AK25" s="241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1"/>
      <c r="B26" s="148"/>
      <c r="C26" s="149"/>
      <c r="D26" s="149"/>
      <c r="E26" s="149"/>
      <c r="F26" s="149"/>
      <c r="G26" s="149"/>
      <c r="H26" s="149"/>
      <c r="I26" s="150"/>
      <c r="J26" s="233"/>
      <c r="K26" s="218"/>
      <c r="L26" s="209"/>
      <c r="M26" s="209"/>
      <c r="N26" s="209"/>
      <c r="O26" s="218"/>
      <c r="P26" s="224"/>
      <c r="Q26" s="218"/>
      <c r="R26" s="218"/>
      <c r="S26" s="209"/>
      <c r="T26" s="209"/>
      <c r="U26" s="209"/>
      <c r="V26" s="209"/>
      <c r="W26" s="209"/>
      <c r="X26" s="236"/>
      <c r="Y26" s="218"/>
      <c r="Z26" s="209"/>
      <c r="AA26" s="239"/>
      <c r="AB26" s="209"/>
      <c r="AC26" s="209"/>
      <c r="AD26" s="224"/>
      <c r="AE26" s="239"/>
      <c r="AF26" s="218"/>
      <c r="AG26" s="218"/>
      <c r="AH26" s="209"/>
      <c r="AI26" s="239"/>
      <c r="AJ26" s="209"/>
      <c r="AK26" s="242"/>
      <c r="AL26" s="41"/>
      <c r="AM26" s="50" t="s">
        <v>0</v>
      </c>
      <c r="AN26" s="51"/>
      <c r="AO26" s="51"/>
      <c r="AP26" s="52"/>
      <c r="AQ26" s="168">
        <f>SUM(AQ24:AR25)</f>
        <v>0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 thickBot="1">
      <c r="A27" s="131"/>
      <c r="B27" s="148"/>
      <c r="C27" s="149"/>
      <c r="D27" s="149"/>
      <c r="E27" s="149"/>
      <c r="F27" s="149"/>
      <c r="G27" s="149"/>
      <c r="H27" s="149"/>
      <c r="I27" s="150"/>
      <c r="J27" s="233"/>
      <c r="K27" s="218"/>
      <c r="L27" s="209"/>
      <c r="M27" s="209"/>
      <c r="N27" s="209"/>
      <c r="O27" s="218"/>
      <c r="P27" s="224"/>
      <c r="Q27" s="218"/>
      <c r="R27" s="218"/>
      <c r="S27" s="209"/>
      <c r="T27" s="209"/>
      <c r="U27" s="209"/>
      <c r="V27" s="209"/>
      <c r="W27" s="209"/>
      <c r="X27" s="236"/>
      <c r="Y27" s="218"/>
      <c r="Z27" s="209"/>
      <c r="AA27" s="239"/>
      <c r="AB27" s="209"/>
      <c r="AC27" s="209"/>
      <c r="AD27" s="224"/>
      <c r="AE27" s="239"/>
      <c r="AF27" s="218"/>
      <c r="AG27" s="218"/>
      <c r="AH27" s="209"/>
      <c r="AI27" s="239"/>
      <c r="AJ27" s="209"/>
      <c r="AK27" s="242"/>
      <c r="AL27" s="41"/>
      <c r="AM27" s="54" t="s">
        <v>22</v>
      </c>
      <c r="AN27" s="55"/>
      <c r="AO27" s="55"/>
      <c r="AP27" s="56"/>
      <c r="AQ27" s="166">
        <f>COUNT(J22:AK22)</f>
        <v>0</v>
      </c>
      <c r="AR27" s="167"/>
      <c r="AS27" s="57" t="s">
        <v>1</v>
      </c>
      <c r="AT27" s="182" t="e">
        <f>(AQ26/AQ27)*100</f>
        <v>#DIV/0!</v>
      </c>
      <c r="AU27" s="183"/>
      <c r="AV27" s="58" t="s">
        <v>41</v>
      </c>
      <c r="AW27" s="2"/>
    </row>
    <row r="28" spans="1:49" s="1" customFormat="1" ht="18" customHeight="1" thickTop="1">
      <c r="A28" s="131"/>
      <c r="B28" s="148"/>
      <c r="C28" s="149"/>
      <c r="D28" s="149"/>
      <c r="E28" s="149"/>
      <c r="F28" s="149"/>
      <c r="G28" s="149"/>
      <c r="H28" s="149"/>
      <c r="I28" s="150"/>
      <c r="J28" s="233"/>
      <c r="K28" s="218"/>
      <c r="L28" s="209"/>
      <c r="M28" s="209"/>
      <c r="N28" s="209"/>
      <c r="O28" s="218"/>
      <c r="P28" s="224"/>
      <c r="Q28" s="218"/>
      <c r="R28" s="218"/>
      <c r="S28" s="209"/>
      <c r="T28" s="209"/>
      <c r="U28" s="209"/>
      <c r="V28" s="209"/>
      <c r="W28" s="209"/>
      <c r="X28" s="236"/>
      <c r="Y28" s="218"/>
      <c r="Z28" s="209"/>
      <c r="AA28" s="239"/>
      <c r="AB28" s="209"/>
      <c r="AC28" s="209"/>
      <c r="AD28" s="224"/>
      <c r="AE28" s="239"/>
      <c r="AF28" s="218"/>
      <c r="AG28" s="218"/>
      <c r="AH28" s="209"/>
      <c r="AI28" s="239"/>
      <c r="AJ28" s="209"/>
      <c r="AK28" s="242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233"/>
      <c r="K29" s="218"/>
      <c r="L29" s="209"/>
      <c r="M29" s="209"/>
      <c r="N29" s="209"/>
      <c r="O29" s="218"/>
      <c r="P29" s="224"/>
      <c r="Q29" s="218"/>
      <c r="R29" s="218"/>
      <c r="S29" s="209"/>
      <c r="T29" s="209"/>
      <c r="U29" s="209"/>
      <c r="V29" s="209"/>
      <c r="W29" s="209"/>
      <c r="X29" s="236"/>
      <c r="Y29" s="218"/>
      <c r="Z29" s="209"/>
      <c r="AA29" s="239"/>
      <c r="AB29" s="209"/>
      <c r="AC29" s="209"/>
      <c r="AD29" s="224"/>
      <c r="AE29" s="239"/>
      <c r="AF29" s="218"/>
      <c r="AG29" s="218"/>
      <c r="AH29" s="209"/>
      <c r="AI29" s="239"/>
      <c r="AJ29" s="209"/>
      <c r="AK29" s="242"/>
      <c r="AL29" s="41"/>
      <c r="AM29" s="61" t="s">
        <v>39</v>
      </c>
      <c r="AN29" s="62"/>
      <c r="AO29" s="62"/>
      <c r="AP29" s="63"/>
      <c r="AQ29" s="143">
        <f>COUNTIF(J24:AK24,"□")</f>
        <v>0</v>
      </c>
      <c r="AR29" s="144"/>
      <c r="AS29" s="45" t="s">
        <v>30</v>
      </c>
      <c r="AT29" s="2"/>
      <c r="AU29" s="2"/>
      <c r="AV29" s="2"/>
      <c r="AW29" s="2"/>
    </row>
    <row r="30" spans="1:49" ht="15.75" customHeight="1" thickBot="1">
      <c r="A30" s="131"/>
      <c r="B30" s="148"/>
      <c r="C30" s="149"/>
      <c r="D30" s="149"/>
      <c r="E30" s="149"/>
      <c r="F30" s="149"/>
      <c r="G30" s="149"/>
      <c r="H30" s="149"/>
      <c r="I30" s="150"/>
      <c r="J30" s="233"/>
      <c r="K30" s="218"/>
      <c r="L30" s="209"/>
      <c r="M30" s="209"/>
      <c r="N30" s="209"/>
      <c r="O30" s="218"/>
      <c r="P30" s="224"/>
      <c r="Q30" s="218"/>
      <c r="R30" s="218"/>
      <c r="S30" s="209"/>
      <c r="T30" s="209"/>
      <c r="U30" s="209"/>
      <c r="V30" s="209"/>
      <c r="W30" s="209"/>
      <c r="X30" s="236"/>
      <c r="Y30" s="218"/>
      <c r="Z30" s="209"/>
      <c r="AA30" s="239"/>
      <c r="AB30" s="209"/>
      <c r="AC30" s="209"/>
      <c r="AD30" s="224"/>
      <c r="AE30" s="239"/>
      <c r="AF30" s="218"/>
      <c r="AG30" s="218"/>
      <c r="AH30" s="209"/>
      <c r="AI30" s="239"/>
      <c r="AJ30" s="209"/>
      <c r="AK30" s="242"/>
      <c r="AL30" s="41"/>
      <c r="AM30" s="66" t="s">
        <v>8</v>
      </c>
      <c r="AN30" s="67"/>
      <c r="AO30" s="67"/>
      <c r="AP30" s="68"/>
      <c r="AQ30" s="166">
        <f>COUNTIF(J24:AK24,"■")</f>
        <v>0</v>
      </c>
      <c r="AR30" s="167"/>
      <c r="AS30" s="49" t="s">
        <v>30</v>
      </c>
      <c r="AT30" s="2"/>
      <c r="AU30" s="2"/>
      <c r="AV30" s="2"/>
      <c r="AW30" s="2"/>
    </row>
    <row r="31" spans="1:49" ht="15.75" customHeight="1" thickTop="1">
      <c r="A31" s="131"/>
      <c r="B31" s="148"/>
      <c r="C31" s="149"/>
      <c r="D31" s="149"/>
      <c r="E31" s="149"/>
      <c r="F31" s="149"/>
      <c r="G31" s="149"/>
      <c r="H31" s="149"/>
      <c r="I31" s="150"/>
      <c r="J31" s="233"/>
      <c r="K31" s="218"/>
      <c r="L31" s="209"/>
      <c r="M31" s="209"/>
      <c r="N31" s="209"/>
      <c r="O31" s="218"/>
      <c r="P31" s="224"/>
      <c r="Q31" s="218"/>
      <c r="R31" s="218"/>
      <c r="S31" s="209"/>
      <c r="T31" s="209"/>
      <c r="U31" s="209"/>
      <c r="V31" s="209"/>
      <c r="W31" s="209"/>
      <c r="X31" s="236"/>
      <c r="Y31" s="218"/>
      <c r="Z31" s="209"/>
      <c r="AA31" s="239"/>
      <c r="AB31" s="209"/>
      <c r="AC31" s="209"/>
      <c r="AD31" s="224"/>
      <c r="AE31" s="239"/>
      <c r="AF31" s="218"/>
      <c r="AG31" s="218"/>
      <c r="AH31" s="209"/>
      <c r="AI31" s="239"/>
      <c r="AJ31" s="209"/>
      <c r="AK31" s="242"/>
      <c r="AL31" s="41"/>
      <c r="AM31" s="50" t="s">
        <v>0</v>
      </c>
      <c r="AN31" s="51"/>
      <c r="AO31" s="51"/>
      <c r="AP31" s="52"/>
      <c r="AQ31" s="168">
        <f>SUM(AQ29:AR30)</f>
        <v>0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 thickBot="1">
      <c r="A32" s="132"/>
      <c r="B32" s="151"/>
      <c r="C32" s="152"/>
      <c r="D32" s="152"/>
      <c r="E32" s="152"/>
      <c r="F32" s="152"/>
      <c r="G32" s="152"/>
      <c r="H32" s="152"/>
      <c r="I32" s="153"/>
      <c r="J32" s="234"/>
      <c r="K32" s="219"/>
      <c r="L32" s="210"/>
      <c r="M32" s="210"/>
      <c r="N32" s="210"/>
      <c r="O32" s="219"/>
      <c r="P32" s="225"/>
      <c r="Q32" s="219"/>
      <c r="R32" s="219"/>
      <c r="S32" s="210"/>
      <c r="T32" s="210"/>
      <c r="U32" s="210"/>
      <c r="V32" s="210"/>
      <c r="W32" s="210"/>
      <c r="X32" s="237"/>
      <c r="Y32" s="219"/>
      <c r="Z32" s="210"/>
      <c r="AA32" s="240"/>
      <c r="AB32" s="210"/>
      <c r="AC32" s="210"/>
      <c r="AD32" s="225"/>
      <c r="AE32" s="240"/>
      <c r="AF32" s="219"/>
      <c r="AG32" s="219"/>
      <c r="AH32" s="210"/>
      <c r="AI32" s="240"/>
      <c r="AJ32" s="210"/>
      <c r="AK32" s="243"/>
      <c r="AL32" s="41"/>
      <c r="AM32" s="54" t="s">
        <v>22</v>
      </c>
      <c r="AN32" s="55"/>
      <c r="AO32" s="55"/>
      <c r="AP32" s="56"/>
      <c r="AQ32" s="166">
        <f>COUNT(J22:AK22)</f>
        <v>0</v>
      </c>
      <c r="AR32" s="167"/>
      <c r="AS32" s="57" t="s">
        <v>1</v>
      </c>
      <c r="AT32" s="187" t="e">
        <f>(AQ31/AQ32)*100</f>
        <v>#DIV/0!</v>
      </c>
      <c r="AU32" s="188"/>
      <c r="AV32" s="69" t="s">
        <v>41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57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58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59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60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57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60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 thickBo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COUNTIF(J37:AK37,"□")</f>
        <v>0</v>
      </c>
      <c r="AR38" s="144"/>
      <c r="AS38" s="45" t="s">
        <v>30</v>
      </c>
      <c r="AT38" s="2"/>
      <c r="AU38" s="2"/>
      <c r="AV38" s="2"/>
      <c r="AW38" s="2"/>
    </row>
    <row r="39" spans="1:49" ht="15.75" customHeight="1" thickBo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232"/>
      <c r="K39" s="229"/>
      <c r="L39" s="208"/>
      <c r="M39" s="208"/>
      <c r="N39" s="208"/>
      <c r="O39" s="208"/>
      <c r="P39" s="223"/>
      <c r="Q39" s="208"/>
      <c r="R39" s="208"/>
      <c r="S39" s="208"/>
      <c r="T39" s="217"/>
      <c r="U39" s="217"/>
      <c r="V39" s="217"/>
      <c r="W39" s="208"/>
      <c r="X39" s="232"/>
      <c r="Y39" s="208"/>
      <c r="Z39" s="208"/>
      <c r="AA39" s="214"/>
      <c r="AB39" s="202"/>
      <c r="AC39" s="205"/>
      <c r="AD39" s="223"/>
      <c r="AE39" s="226"/>
      <c r="AF39" s="229"/>
      <c r="AG39" s="208"/>
      <c r="AH39" s="208"/>
      <c r="AI39" s="208"/>
      <c r="AJ39" s="208"/>
      <c r="AK39" s="208"/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 thickTop="1">
      <c r="A40" s="131"/>
      <c r="B40" s="148"/>
      <c r="C40" s="149"/>
      <c r="D40" s="149"/>
      <c r="E40" s="149"/>
      <c r="F40" s="149"/>
      <c r="G40" s="149"/>
      <c r="H40" s="149"/>
      <c r="I40" s="150"/>
      <c r="J40" s="233"/>
      <c r="K40" s="230"/>
      <c r="L40" s="209"/>
      <c r="M40" s="209"/>
      <c r="N40" s="209"/>
      <c r="O40" s="209"/>
      <c r="P40" s="224"/>
      <c r="Q40" s="209"/>
      <c r="R40" s="209"/>
      <c r="S40" s="209"/>
      <c r="T40" s="218"/>
      <c r="U40" s="218"/>
      <c r="V40" s="218"/>
      <c r="W40" s="209"/>
      <c r="X40" s="233"/>
      <c r="Y40" s="209"/>
      <c r="Z40" s="209"/>
      <c r="AA40" s="215"/>
      <c r="AB40" s="203"/>
      <c r="AC40" s="206"/>
      <c r="AD40" s="224"/>
      <c r="AE40" s="227"/>
      <c r="AF40" s="230"/>
      <c r="AG40" s="209"/>
      <c r="AH40" s="209"/>
      <c r="AI40" s="209"/>
      <c r="AJ40" s="209"/>
      <c r="AK40" s="209"/>
      <c r="AL40" s="41"/>
      <c r="AM40" s="50" t="s">
        <v>0</v>
      </c>
      <c r="AN40" s="51"/>
      <c r="AO40" s="51"/>
      <c r="AP40" s="52"/>
      <c r="AQ40" s="168">
        <f>SUM(AQ38:AR39)</f>
        <v>0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 thickBot="1">
      <c r="A41" s="131"/>
      <c r="B41" s="148"/>
      <c r="C41" s="149"/>
      <c r="D41" s="149"/>
      <c r="E41" s="149"/>
      <c r="F41" s="149"/>
      <c r="G41" s="149"/>
      <c r="H41" s="149"/>
      <c r="I41" s="150"/>
      <c r="J41" s="233"/>
      <c r="K41" s="230"/>
      <c r="L41" s="209"/>
      <c r="M41" s="209"/>
      <c r="N41" s="209"/>
      <c r="O41" s="209"/>
      <c r="P41" s="224"/>
      <c r="Q41" s="209"/>
      <c r="R41" s="209"/>
      <c r="S41" s="209"/>
      <c r="T41" s="218"/>
      <c r="U41" s="218"/>
      <c r="V41" s="218"/>
      <c r="W41" s="209"/>
      <c r="X41" s="233"/>
      <c r="Y41" s="209"/>
      <c r="Z41" s="209"/>
      <c r="AA41" s="215"/>
      <c r="AB41" s="203"/>
      <c r="AC41" s="206"/>
      <c r="AD41" s="224"/>
      <c r="AE41" s="227"/>
      <c r="AF41" s="230"/>
      <c r="AG41" s="209"/>
      <c r="AH41" s="209"/>
      <c r="AI41" s="209"/>
      <c r="AJ41" s="209"/>
      <c r="AK41" s="209"/>
      <c r="AL41" s="41"/>
      <c r="AM41" s="54" t="s">
        <v>22</v>
      </c>
      <c r="AN41" s="55"/>
      <c r="AO41" s="55"/>
      <c r="AP41" s="56"/>
      <c r="AQ41" s="166">
        <f>COUNT(J36:AK36)</f>
        <v>0</v>
      </c>
      <c r="AR41" s="167"/>
      <c r="AS41" s="57" t="s">
        <v>1</v>
      </c>
      <c r="AT41" s="182" t="e">
        <f>(AQ40/AQ41)*100</f>
        <v>#DIV/0!</v>
      </c>
      <c r="AU41" s="183"/>
      <c r="AV41" s="58" t="s">
        <v>41</v>
      </c>
      <c r="AW41" s="2"/>
      <c r="AX41" s="32"/>
    </row>
    <row r="42" spans="1:50" ht="15.75" customHeight="1" thickTop="1">
      <c r="A42" s="131"/>
      <c r="B42" s="148"/>
      <c r="C42" s="149"/>
      <c r="D42" s="149"/>
      <c r="E42" s="149"/>
      <c r="F42" s="149"/>
      <c r="G42" s="149"/>
      <c r="H42" s="149"/>
      <c r="I42" s="150"/>
      <c r="J42" s="233"/>
      <c r="K42" s="230"/>
      <c r="L42" s="209"/>
      <c r="M42" s="209"/>
      <c r="N42" s="209"/>
      <c r="O42" s="209"/>
      <c r="P42" s="224"/>
      <c r="Q42" s="209"/>
      <c r="R42" s="209"/>
      <c r="S42" s="209"/>
      <c r="T42" s="218"/>
      <c r="U42" s="218"/>
      <c r="V42" s="218"/>
      <c r="W42" s="209"/>
      <c r="X42" s="233"/>
      <c r="Y42" s="209"/>
      <c r="Z42" s="209"/>
      <c r="AA42" s="215"/>
      <c r="AB42" s="203"/>
      <c r="AC42" s="206"/>
      <c r="AD42" s="224"/>
      <c r="AE42" s="227"/>
      <c r="AF42" s="230"/>
      <c r="AG42" s="209"/>
      <c r="AH42" s="209"/>
      <c r="AI42" s="209"/>
      <c r="AJ42" s="209"/>
      <c r="AK42" s="209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233"/>
      <c r="K43" s="230"/>
      <c r="L43" s="209"/>
      <c r="M43" s="209"/>
      <c r="N43" s="209"/>
      <c r="O43" s="209"/>
      <c r="P43" s="224"/>
      <c r="Q43" s="209"/>
      <c r="R43" s="209"/>
      <c r="S43" s="209"/>
      <c r="T43" s="218"/>
      <c r="U43" s="218"/>
      <c r="V43" s="218"/>
      <c r="W43" s="209"/>
      <c r="X43" s="233"/>
      <c r="Y43" s="209"/>
      <c r="Z43" s="209"/>
      <c r="AA43" s="215"/>
      <c r="AB43" s="203"/>
      <c r="AC43" s="206"/>
      <c r="AD43" s="224"/>
      <c r="AE43" s="227"/>
      <c r="AF43" s="230"/>
      <c r="AG43" s="209"/>
      <c r="AH43" s="209"/>
      <c r="AI43" s="209"/>
      <c r="AJ43" s="209"/>
      <c r="AK43" s="209"/>
      <c r="AL43" s="41"/>
      <c r="AM43" s="61" t="s">
        <v>39</v>
      </c>
      <c r="AN43" s="62"/>
      <c r="AO43" s="62"/>
      <c r="AP43" s="63"/>
      <c r="AQ43" s="143">
        <f>COUNTIF(J38:AK38,"□")</f>
        <v>0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1"/>
      <c r="B44" s="148"/>
      <c r="C44" s="149"/>
      <c r="D44" s="149"/>
      <c r="E44" s="149"/>
      <c r="F44" s="149"/>
      <c r="G44" s="149"/>
      <c r="H44" s="149"/>
      <c r="I44" s="150"/>
      <c r="J44" s="233"/>
      <c r="K44" s="230"/>
      <c r="L44" s="209"/>
      <c r="M44" s="209"/>
      <c r="N44" s="209"/>
      <c r="O44" s="209"/>
      <c r="P44" s="224"/>
      <c r="Q44" s="209"/>
      <c r="R44" s="209"/>
      <c r="S44" s="209"/>
      <c r="T44" s="218"/>
      <c r="U44" s="218"/>
      <c r="V44" s="218"/>
      <c r="W44" s="209"/>
      <c r="X44" s="233"/>
      <c r="Y44" s="209"/>
      <c r="Z44" s="209"/>
      <c r="AA44" s="215"/>
      <c r="AB44" s="203"/>
      <c r="AC44" s="206"/>
      <c r="AD44" s="224"/>
      <c r="AE44" s="227"/>
      <c r="AF44" s="230"/>
      <c r="AG44" s="209"/>
      <c r="AH44" s="209"/>
      <c r="AI44" s="209"/>
      <c r="AJ44" s="209"/>
      <c r="AK44" s="209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1"/>
      <c r="B45" s="148"/>
      <c r="C45" s="149"/>
      <c r="D45" s="149"/>
      <c r="E45" s="149"/>
      <c r="F45" s="149"/>
      <c r="G45" s="149"/>
      <c r="H45" s="149"/>
      <c r="I45" s="150"/>
      <c r="J45" s="233"/>
      <c r="K45" s="230"/>
      <c r="L45" s="209"/>
      <c r="M45" s="209"/>
      <c r="N45" s="209"/>
      <c r="O45" s="209"/>
      <c r="P45" s="224"/>
      <c r="Q45" s="209"/>
      <c r="R45" s="209"/>
      <c r="S45" s="209"/>
      <c r="T45" s="218"/>
      <c r="U45" s="218"/>
      <c r="V45" s="218"/>
      <c r="W45" s="209"/>
      <c r="X45" s="233"/>
      <c r="Y45" s="209"/>
      <c r="Z45" s="209"/>
      <c r="AA45" s="215"/>
      <c r="AB45" s="203"/>
      <c r="AC45" s="206"/>
      <c r="AD45" s="224"/>
      <c r="AE45" s="227"/>
      <c r="AF45" s="230"/>
      <c r="AG45" s="209"/>
      <c r="AH45" s="209"/>
      <c r="AI45" s="209"/>
      <c r="AJ45" s="209"/>
      <c r="AK45" s="209"/>
      <c r="AL45" s="41"/>
      <c r="AM45" s="50" t="s">
        <v>0</v>
      </c>
      <c r="AN45" s="51"/>
      <c r="AO45" s="51"/>
      <c r="AP45" s="52"/>
      <c r="AQ45" s="168">
        <f>SUM(AQ43:AR44)</f>
        <v>0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 thickBot="1">
      <c r="A46" s="132"/>
      <c r="B46" s="151"/>
      <c r="C46" s="152"/>
      <c r="D46" s="152"/>
      <c r="E46" s="152"/>
      <c r="F46" s="152"/>
      <c r="G46" s="152"/>
      <c r="H46" s="152"/>
      <c r="I46" s="153"/>
      <c r="J46" s="234"/>
      <c r="K46" s="231"/>
      <c r="L46" s="210"/>
      <c r="M46" s="210"/>
      <c r="N46" s="210"/>
      <c r="O46" s="210"/>
      <c r="P46" s="225"/>
      <c r="Q46" s="210"/>
      <c r="R46" s="210"/>
      <c r="S46" s="210"/>
      <c r="T46" s="219"/>
      <c r="U46" s="219"/>
      <c r="V46" s="219"/>
      <c r="W46" s="210"/>
      <c r="X46" s="234"/>
      <c r="Y46" s="210"/>
      <c r="Z46" s="210"/>
      <c r="AA46" s="216"/>
      <c r="AB46" s="204"/>
      <c r="AC46" s="207"/>
      <c r="AD46" s="225"/>
      <c r="AE46" s="228"/>
      <c r="AF46" s="231"/>
      <c r="AG46" s="210"/>
      <c r="AH46" s="210"/>
      <c r="AI46" s="210"/>
      <c r="AJ46" s="210"/>
      <c r="AK46" s="210"/>
      <c r="AL46" s="41"/>
      <c r="AM46" s="54" t="s">
        <v>22</v>
      </c>
      <c r="AN46" s="55"/>
      <c r="AO46" s="55"/>
      <c r="AP46" s="56"/>
      <c r="AQ46" s="166">
        <f>COUNT(J36:AK36)</f>
        <v>0</v>
      </c>
      <c r="AR46" s="167"/>
      <c r="AS46" s="57" t="s">
        <v>1</v>
      </c>
      <c r="AT46" s="187" t="e">
        <f>(AQ45/AQ46)*100</f>
        <v>#DIV/0!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 thickTop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E2:AG2"/>
    <mergeCell ref="AI2:AL2"/>
    <mergeCell ref="AM2:AR2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J11:J18"/>
    <mergeCell ref="K11:K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  <mergeCell ref="U11:U18"/>
    <mergeCell ref="V11:V18"/>
    <mergeCell ref="W11:W18"/>
    <mergeCell ref="X11:X18"/>
    <mergeCell ref="Y11:Y18"/>
    <mergeCell ref="Z11:Z18"/>
    <mergeCell ref="AA11:AA18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E25:AE32"/>
    <mergeCell ref="AF25:AF32"/>
    <mergeCell ref="AG25:AG32"/>
    <mergeCell ref="AH25:AH32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J39:J46"/>
    <mergeCell ref="K39:K46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X39:X46"/>
    <mergeCell ref="Y39:Y46"/>
    <mergeCell ref="Z39:Z46"/>
    <mergeCell ref="AA39:AA46"/>
    <mergeCell ref="AB39:AB46"/>
    <mergeCell ref="AC39:AC46"/>
    <mergeCell ref="AD39:AD46"/>
    <mergeCell ref="AE39:AE46"/>
    <mergeCell ref="AF39:AF46"/>
    <mergeCell ref="AG39:AG46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E1:AG1"/>
    <mergeCell ref="AI1:AN1"/>
    <mergeCell ref="A1:T2"/>
    <mergeCell ref="AT46:AU46"/>
    <mergeCell ref="A47:AK47"/>
    <mergeCell ref="AI3:AT3"/>
    <mergeCell ref="AT40:AV40"/>
    <mergeCell ref="AQ41:AR41"/>
    <mergeCell ref="AT41:AU41"/>
    <mergeCell ref="AQ43:AR43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9:AK10 J37:AK38 J23:AK24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&amp;C&amp;20志木市建設工事（土木・設備工事）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AE1" s="112" t="s">
        <v>85</v>
      </c>
      <c r="AF1" s="112"/>
      <c r="AG1" s="112"/>
      <c r="AH1" s="6" t="s">
        <v>4</v>
      </c>
      <c r="AI1" s="113">
        <f ca="1">TODAY()</f>
        <v>45377</v>
      </c>
      <c r="AJ1" s="113"/>
      <c r="AK1" s="113"/>
      <c r="AL1" s="113"/>
      <c r="AM1" s="113"/>
      <c r="AN1" s="113"/>
      <c r="AO1" s="110"/>
      <c r="AP1" s="110"/>
      <c r="AQ1" s="110"/>
      <c r="AR1" s="111"/>
      <c r="AS1" s="111"/>
      <c r="AT1" s="111"/>
      <c r="AU1" s="5" t="s">
        <v>3</v>
      </c>
      <c r="AV1" s="109">
        <v>6</v>
      </c>
    </row>
    <row r="2" spans="1:55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3"/>
      <c r="Y2" s="4"/>
      <c r="Z2" s="4"/>
      <c r="AA2" s="4"/>
      <c r="AB2" s="4"/>
      <c r="AE2" s="112" t="s">
        <v>52</v>
      </c>
      <c r="AF2" s="112"/>
      <c r="AG2" s="112"/>
      <c r="AH2" s="109" t="s">
        <v>4</v>
      </c>
      <c r="AI2" s="115" t="s">
        <v>47</v>
      </c>
      <c r="AJ2" s="115"/>
      <c r="AK2" s="115"/>
      <c r="AL2" s="115"/>
      <c r="AM2" s="116" t="str">
        <f>1・12!AM2</f>
        <v>課</v>
      </c>
      <c r="AN2" s="116"/>
      <c r="AO2" s="116"/>
      <c r="AP2" s="116"/>
      <c r="AQ2" s="116"/>
      <c r="AR2" s="116"/>
      <c r="AS2" s="110"/>
      <c r="AT2" s="5"/>
      <c r="AU2" s="5"/>
      <c r="AV2" s="109"/>
      <c r="AX2" t="s">
        <v>81</v>
      </c>
      <c r="BB2" s="7" t="s">
        <v>9</v>
      </c>
      <c r="BC2" t="s">
        <v>11</v>
      </c>
    </row>
    <row r="3" spans="1:55" ht="15.75" customHeight="1">
      <c r="A3" s="8"/>
      <c r="B3" s="112" t="s">
        <v>6</v>
      </c>
      <c r="C3" s="112"/>
      <c r="D3" s="112"/>
      <c r="E3" s="9" t="s">
        <v>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50</v>
      </c>
      <c r="V3" s="118"/>
      <c r="W3" s="9" t="s">
        <v>4</v>
      </c>
      <c r="X3" s="119" t="str">
        <f>1・12!X3:AD3</f>
        <v>R○.○.○～R○.○.○</v>
      </c>
      <c r="Y3" s="119"/>
      <c r="Z3" s="119"/>
      <c r="AA3" s="119"/>
      <c r="AB3" s="119"/>
      <c r="AC3" s="119"/>
      <c r="AD3" s="119"/>
      <c r="AE3" s="120" t="s">
        <v>13</v>
      </c>
      <c r="AF3" s="120"/>
      <c r="AG3" s="120"/>
      <c r="AH3" s="9" t="s">
        <v>4</v>
      </c>
      <c r="AI3" s="119">
        <f>1・12!AI3</f>
        <v>0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9"/>
      <c r="AV3" s="79"/>
      <c r="AW3" s="3"/>
      <c r="AX3" t="s">
        <v>82</v>
      </c>
      <c r="BB3" s="7" t="s">
        <v>17</v>
      </c>
      <c r="BC3" t="s">
        <v>18</v>
      </c>
    </row>
    <row r="4" spans="2:55" ht="15.75" customHeight="1">
      <c r="B4" s="120" t="s">
        <v>19</v>
      </c>
      <c r="C4" s="120"/>
      <c r="D4" s="120"/>
      <c r="E4" s="9" t="s">
        <v>4</v>
      </c>
      <c r="F4" s="117" t="s">
        <v>47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 t="s">
        <v>54</v>
      </c>
      <c r="V4" s="118"/>
      <c r="W4" s="9" t="s">
        <v>4</v>
      </c>
      <c r="X4" s="121" t="s">
        <v>53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51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2"/>
      <c r="B6" s="123"/>
      <c r="C6" s="123"/>
      <c r="D6" s="123"/>
      <c r="E6" s="123"/>
      <c r="F6" s="123"/>
      <c r="G6" s="123"/>
      <c r="H6" s="123"/>
      <c r="I6" s="124"/>
      <c r="J6" s="89"/>
      <c r="K6" s="89" t="s">
        <v>5</v>
      </c>
      <c r="L6" s="125">
        <v>61</v>
      </c>
      <c r="M6" s="125"/>
      <c r="N6" s="125"/>
      <c r="O6" s="89" t="s">
        <v>25</v>
      </c>
      <c r="P6" s="89"/>
      <c r="Q6" s="90"/>
      <c r="R6" s="89" t="s">
        <v>5</v>
      </c>
      <c r="S6" s="125">
        <f>L6+1</f>
        <v>62</v>
      </c>
      <c r="T6" s="125"/>
      <c r="U6" s="125"/>
      <c r="V6" s="89" t="s">
        <v>25</v>
      </c>
      <c r="W6" s="91"/>
      <c r="X6" s="89"/>
      <c r="Y6" s="89" t="s">
        <v>5</v>
      </c>
      <c r="Z6" s="125">
        <f>L6+2</f>
        <v>63</v>
      </c>
      <c r="AA6" s="125"/>
      <c r="AB6" s="125"/>
      <c r="AC6" s="89" t="s">
        <v>25</v>
      </c>
      <c r="AD6" s="89"/>
      <c r="AE6" s="90"/>
      <c r="AF6" s="89" t="s">
        <v>5</v>
      </c>
      <c r="AG6" s="125">
        <f>L6+3</f>
        <v>64</v>
      </c>
      <c r="AH6" s="125"/>
      <c r="AI6" s="125"/>
      <c r="AJ6" s="89" t="s">
        <v>25</v>
      </c>
      <c r="AK6" s="91"/>
      <c r="AL6" s="16"/>
      <c r="AM6" s="92" t="s">
        <v>5</v>
      </c>
      <c r="AN6" s="126">
        <f>L6</f>
        <v>61</v>
      </c>
      <c r="AO6" s="126"/>
      <c r="AP6" s="93" t="s">
        <v>25</v>
      </c>
      <c r="AQ6" s="94" t="s">
        <v>26</v>
      </c>
      <c r="AR6" s="92" t="s">
        <v>5</v>
      </c>
      <c r="AS6" s="126">
        <f>AG6</f>
        <v>64</v>
      </c>
      <c r="AT6" s="126"/>
      <c r="AU6" s="95" t="s">
        <v>25</v>
      </c>
      <c r="AV6" s="95"/>
      <c r="AW6" s="18"/>
      <c r="AX6" s="18"/>
      <c r="BB6" s="7" t="s">
        <v>28</v>
      </c>
    </row>
    <row r="7" spans="1:54" ht="15.75" customHeight="1">
      <c r="A7" s="122" t="s">
        <v>29</v>
      </c>
      <c r="B7" s="123"/>
      <c r="C7" s="123"/>
      <c r="D7" s="123"/>
      <c r="E7" s="123"/>
      <c r="F7" s="123"/>
      <c r="G7" s="123"/>
      <c r="H7" s="123"/>
      <c r="I7" s="124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6" t="s">
        <v>20</v>
      </c>
      <c r="AN7" s="126"/>
      <c r="AO7" s="126"/>
      <c r="AP7" s="126"/>
      <c r="AQ7" s="126"/>
      <c r="AR7" s="126"/>
      <c r="AS7" s="126"/>
      <c r="AT7" s="126"/>
      <c r="AU7" s="126"/>
      <c r="AV7" s="126"/>
      <c r="AW7" s="18"/>
      <c r="AX7" s="17"/>
      <c r="BB7" s="7" t="s">
        <v>2</v>
      </c>
    </row>
    <row r="8" spans="1:54" ht="15.75" customHeight="1" thickBot="1">
      <c r="A8" s="127" t="s">
        <v>24</v>
      </c>
      <c r="B8" s="128"/>
      <c r="C8" s="128"/>
      <c r="D8" s="128"/>
      <c r="E8" s="128"/>
      <c r="F8" s="128"/>
      <c r="G8" s="128"/>
      <c r="H8" s="128"/>
      <c r="I8" s="129"/>
      <c r="J8" s="10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0" t="s">
        <v>33</v>
      </c>
      <c r="B9" s="133" t="s">
        <v>34</v>
      </c>
      <c r="C9" s="134"/>
      <c r="D9" s="134"/>
      <c r="E9" s="134"/>
      <c r="F9" s="134"/>
      <c r="G9" s="135"/>
      <c r="H9" s="139" t="s">
        <v>36</v>
      </c>
      <c r="I9" s="140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1"/>
      <c r="B10" s="136"/>
      <c r="C10" s="137"/>
      <c r="D10" s="137"/>
      <c r="E10" s="137"/>
      <c r="F10" s="137"/>
      <c r="G10" s="138"/>
      <c r="H10" s="141" t="s">
        <v>38</v>
      </c>
      <c r="I10" s="142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39</v>
      </c>
      <c r="AN10" s="43"/>
      <c r="AO10" s="43"/>
      <c r="AP10" s="44"/>
      <c r="AQ10" s="143">
        <f>COUNTIF(J9:AK9,"□")</f>
        <v>0</v>
      </c>
      <c r="AR10" s="144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1"/>
      <c r="B11" s="145" t="s">
        <v>35</v>
      </c>
      <c r="C11" s="146"/>
      <c r="D11" s="146"/>
      <c r="E11" s="146"/>
      <c r="F11" s="146"/>
      <c r="G11" s="146"/>
      <c r="H11" s="146"/>
      <c r="I11" s="147"/>
      <c r="J11" s="199"/>
      <c r="K11" s="202"/>
      <c r="L11" s="202"/>
      <c r="M11" s="202"/>
      <c r="N11" s="202"/>
      <c r="O11" s="202"/>
      <c r="P11" s="205"/>
      <c r="Q11" s="202"/>
      <c r="R11" s="202"/>
      <c r="S11" s="202"/>
      <c r="T11" s="202"/>
      <c r="U11" s="202"/>
      <c r="V11" s="202"/>
      <c r="W11" s="202"/>
      <c r="X11" s="211"/>
      <c r="Y11" s="202"/>
      <c r="Z11" s="208"/>
      <c r="AA11" s="214"/>
      <c r="AB11" s="208"/>
      <c r="AC11" s="208"/>
      <c r="AD11" s="223"/>
      <c r="AE11" s="226"/>
      <c r="AF11" s="229"/>
      <c r="AG11" s="208"/>
      <c r="AH11" s="208"/>
      <c r="AI11" s="208"/>
      <c r="AJ11" s="217"/>
      <c r="AK11" s="220"/>
      <c r="AL11" s="41"/>
      <c r="AM11" s="46" t="s">
        <v>8</v>
      </c>
      <c r="AN11" s="47"/>
      <c r="AO11" s="47"/>
      <c r="AP11" s="48"/>
      <c r="AQ11" s="166">
        <f>COUNTIF(J9:AK9,"■")</f>
        <v>0</v>
      </c>
      <c r="AR11" s="167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1"/>
      <c r="B12" s="148"/>
      <c r="C12" s="149"/>
      <c r="D12" s="149"/>
      <c r="E12" s="149"/>
      <c r="F12" s="149"/>
      <c r="G12" s="149"/>
      <c r="H12" s="149"/>
      <c r="I12" s="150"/>
      <c r="J12" s="200"/>
      <c r="K12" s="203"/>
      <c r="L12" s="203"/>
      <c r="M12" s="203"/>
      <c r="N12" s="203"/>
      <c r="O12" s="203"/>
      <c r="P12" s="206"/>
      <c r="Q12" s="203"/>
      <c r="R12" s="203"/>
      <c r="S12" s="203"/>
      <c r="T12" s="203"/>
      <c r="U12" s="203"/>
      <c r="V12" s="203"/>
      <c r="W12" s="203"/>
      <c r="X12" s="212"/>
      <c r="Y12" s="203"/>
      <c r="Z12" s="209"/>
      <c r="AA12" s="215"/>
      <c r="AB12" s="209"/>
      <c r="AC12" s="209"/>
      <c r="AD12" s="224"/>
      <c r="AE12" s="227"/>
      <c r="AF12" s="230"/>
      <c r="AG12" s="209"/>
      <c r="AH12" s="209"/>
      <c r="AI12" s="209"/>
      <c r="AJ12" s="218"/>
      <c r="AK12" s="221"/>
      <c r="AL12" s="41"/>
      <c r="AM12" s="50" t="s">
        <v>0</v>
      </c>
      <c r="AN12" s="51"/>
      <c r="AO12" s="51"/>
      <c r="AP12" s="52"/>
      <c r="AQ12" s="168">
        <f>SUM(AQ10:AR11)</f>
        <v>0</v>
      </c>
      <c r="AR12" s="169"/>
      <c r="AS12" s="53" t="s">
        <v>1</v>
      </c>
      <c r="AT12" s="179" t="s">
        <v>40</v>
      </c>
      <c r="AU12" s="180"/>
      <c r="AV12" s="181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1"/>
      <c r="B13" s="148"/>
      <c r="C13" s="149"/>
      <c r="D13" s="149"/>
      <c r="E13" s="149"/>
      <c r="F13" s="149"/>
      <c r="G13" s="149"/>
      <c r="H13" s="149"/>
      <c r="I13" s="150"/>
      <c r="J13" s="200"/>
      <c r="K13" s="203"/>
      <c r="L13" s="203"/>
      <c r="M13" s="203"/>
      <c r="N13" s="203"/>
      <c r="O13" s="203"/>
      <c r="P13" s="206"/>
      <c r="Q13" s="203"/>
      <c r="R13" s="203"/>
      <c r="S13" s="203"/>
      <c r="T13" s="203"/>
      <c r="U13" s="203"/>
      <c r="V13" s="203"/>
      <c r="W13" s="203"/>
      <c r="X13" s="212"/>
      <c r="Y13" s="203"/>
      <c r="Z13" s="209"/>
      <c r="AA13" s="215"/>
      <c r="AB13" s="209"/>
      <c r="AC13" s="209"/>
      <c r="AD13" s="224"/>
      <c r="AE13" s="227"/>
      <c r="AF13" s="230"/>
      <c r="AG13" s="209"/>
      <c r="AH13" s="209"/>
      <c r="AI13" s="209"/>
      <c r="AJ13" s="218"/>
      <c r="AK13" s="221"/>
      <c r="AL13" s="41"/>
      <c r="AM13" s="54" t="s">
        <v>22</v>
      </c>
      <c r="AN13" s="55"/>
      <c r="AO13" s="55"/>
      <c r="AP13" s="56"/>
      <c r="AQ13" s="166">
        <f>COUNT(J8:AK8)</f>
        <v>0</v>
      </c>
      <c r="AR13" s="167"/>
      <c r="AS13" s="57" t="s">
        <v>1</v>
      </c>
      <c r="AT13" s="182" t="e">
        <f>(AQ12/AQ13)*100</f>
        <v>#DIV/0!</v>
      </c>
      <c r="AU13" s="183"/>
      <c r="AV13" s="58" t="s">
        <v>41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1"/>
      <c r="B14" s="148"/>
      <c r="C14" s="149"/>
      <c r="D14" s="149"/>
      <c r="E14" s="149"/>
      <c r="F14" s="149"/>
      <c r="G14" s="149"/>
      <c r="H14" s="149"/>
      <c r="I14" s="150"/>
      <c r="J14" s="200"/>
      <c r="K14" s="203"/>
      <c r="L14" s="203"/>
      <c r="M14" s="203"/>
      <c r="N14" s="203"/>
      <c r="O14" s="203"/>
      <c r="P14" s="206"/>
      <c r="Q14" s="203"/>
      <c r="R14" s="203"/>
      <c r="S14" s="203"/>
      <c r="T14" s="203"/>
      <c r="U14" s="203"/>
      <c r="V14" s="203"/>
      <c r="W14" s="203"/>
      <c r="X14" s="212"/>
      <c r="Y14" s="203"/>
      <c r="Z14" s="209"/>
      <c r="AA14" s="215"/>
      <c r="AB14" s="209"/>
      <c r="AC14" s="209"/>
      <c r="AD14" s="224"/>
      <c r="AE14" s="227"/>
      <c r="AF14" s="230"/>
      <c r="AG14" s="209"/>
      <c r="AH14" s="209"/>
      <c r="AI14" s="209"/>
      <c r="AJ14" s="218"/>
      <c r="AK14" s="221"/>
      <c r="AL14" s="60" t="s">
        <v>42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1"/>
      <c r="B15" s="148"/>
      <c r="C15" s="149"/>
      <c r="D15" s="149"/>
      <c r="E15" s="149"/>
      <c r="F15" s="149"/>
      <c r="G15" s="149"/>
      <c r="H15" s="149"/>
      <c r="I15" s="150"/>
      <c r="J15" s="200"/>
      <c r="K15" s="203"/>
      <c r="L15" s="203"/>
      <c r="M15" s="203"/>
      <c r="N15" s="203"/>
      <c r="O15" s="203"/>
      <c r="P15" s="206"/>
      <c r="Q15" s="203"/>
      <c r="R15" s="203"/>
      <c r="S15" s="203"/>
      <c r="T15" s="203"/>
      <c r="U15" s="203"/>
      <c r="V15" s="203"/>
      <c r="W15" s="203"/>
      <c r="X15" s="212"/>
      <c r="Y15" s="203"/>
      <c r="Z15" s="209"/>
      <c r="AA15" s="215"/>
      <c r="AB15" s="209"/>
      <c r="AC15" s="209"/>
      <c r="AD15" s="224"/>
      <c r="AE15" s="227"/>
      <c r="AF15" s="230"/>
      <c r="AG15" s="209"/>
      <c r="AH15" s="209"/>
      <c r="AI15" s="209"/>
      <c r="AJ15" s="218"/>
      <c r="AK15" s="221"/>
      <c r="AL15" s="41"/>
      <c r="AM15" s="61" t="s">
        <v>39</v>
      </c>
      <c r="AN15" s="62"/>
      <c r="AO15" s="62"/>
      <c r="AP15" s="63"/>
      <c r="AQ15" s="143">
        <f>COUNTIF(J10:AK10,"□")</f>
        <v>0</v>
      </c>
      <c r="AR15" s="144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1"/>
      <c r="B16" s="148"/>
      <c r="C16" s="149"/>
      <c r="D16" s="149"/>
      <c r="E16" s="149"/>
      <c r="F16" s="149"/>
      <c r="G16" s="149"/>
      <c r="H16" s="149"/>
      <c r="I16" s="150"/>
      <c r="J16" s="200"/>
      <c r="K16" s="203"/>
      <c r="L16" s="203"/>
      <c r="M16" s="203"/>
      <c r="N16" s="203"/>
      <c r="O16" s="203"/>
      <c r="P16" s="206"/>
      <c r="Q16" s="203"/>
      <c r="R16" s="203"/>
      <c r="S16" s="203"/>
      <c r="T16" s="203"/>
      <c r="U16" s="203"/>
      <c r="V16" s="203"/>
      <c r="W16" s="203"/>
      <c r="X16" s="212"/>
      <c r="Y16" s="203"/>
      <c r="Z16" s="209"/>
      <c r="AA16" s="215"/>
      <c r="AB16" s="209"/>
      <c r="AC16" s="209"/>
      <c r="AD16" s="224"/>
      <c r="AE16" s="227"/>
      <c r="AF16" s="230"/>
      <c r="AG16" s="209"/>
      <c r="AH16" s="209"/>
      <c r="AI16" s="209"/>
      <c r="AJ16" s="218"/>
      <c r="AK16" s="221"/>
      <c r="AL16" s="41"/>
      <c r="AM16" s="66" t="s">
        <v>8</v>
      </c>
      <c r="AN16" s="67"/>
      <c r="AO16" s="67"/>
      <c r="AP16" s="68"/>
      <c r="AQ16" s="166">
        <f>COUNTIF(J10:AK10,"■")</f>
        <v>0</v>
      </c>
      <c r="AR16" s="167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1"/>
      <c r="B17" s="148"/>
      <c r="C17" s="149"/>
      <c r="D17" s="149"/>
      <c r="E17" s="149"/>
      <c r="F17" s="149"/>
      <c r="G17" s="149"/>
      <c r="H17" s="149"/>
      <c r="I17" s="150"/>
      <c r="J17" s="200"/>
      <c r="K17" s="203"/>
      <c r="L17" s="203"/>
      <c r="M17" s="203"/>
      <c r="N17" s="203"/>
      <c r="O17" s="203"/>
      <c r="P17" s="206"/>
      <c r="Q17" s="203"/>
      <c r="R17" s="203"/>
      <c r="S17" s="203"/>
      <c r="T17" s="203"/>
      <c r="U17" s="203"/>
      <c r="V17" s="203"/>
      <c r="W17" s="203"/>
      <c r="X17" s="212"/>
      <c r="Y17" s="203"/>
      <c r="Z17" s="209"/>
      <c r="AA17" s="215"/>
      <c r="AB17" s="209"/>
      <c r="AC17" s="209"/>
      <c r="AD17" s="224"/>
      <c r="AE17" s="227"/>
      <c r="AF17" s="230"/>
      <c r="AG17" s="209"/>
      <c r="AH17" s="209"/>
      <c r="AI17" s="209"/>
      <c r="AJ17" s="218"/>
      <c r="AK17" s="221"/>
      <c r="AL17" s="41"/>
      <c r="AM17" s="50" t="s">
        <v>0</v>
      </c>
      <c r="AN17" s="51"/>
      <c r="AO17" s="51"/>
      <c r="AP17" s="52"/>
      <c r="AQ17" s="168">
        <f>SUM(AQ15:AR16)</f>
        <v>0</v>
      </c>
      <c r="AR17" s="169"/>
      <c r="AS17" s="53" t="s">
        <v>1</v>
      </c>
      <c r="AT17" s="184" t="s">
        <v>40</v>
      </c>
      <c r="AU17" s="185"/>
      <c r="AV17" s="186"/>
      <c r="AW17" s="2"/>
      <c r="AX17" s="2"/>
    </row>
    <row r="18" spans="1:50" ht="15.75" customHeight="1" thickBot="1">
      <c r="A18" s="132"/>
      <c r="B18" s="151"/>
      <c r="C18" s="152"/>
      <c r="D18" s="152"/>
      <c r="E18" s="152"/>
      <c r="F18" s="152"/>
      <c r="G18" s="152"/>
      <c r="H18" s="152"/>
      <c r="I18" s="153"/>
      <c r="J18" s="201"/>
      <c r="K18" s="204"/>
      <c r="L18" s="204"/>
      <c r="M18" s="204"/>
      <c r="N18" s="204"/>
      <c r="O18" s="204"/>
      <c r="P18" s="207"/>
      <c r="Q18" s="204"/>
      <c r="R18" s="204"/>
      <c r="S18" s="204"/>
      <c r="T18" s="204"/>
      <c r="U18" s="204"/>
      <c r="V18" s="204"/>
      <c r="W18" s="204"/>
      <c r="X18" s="213"/>
      <c r="Y18" s="204"/>
      <c r="Z18" s="210"/>
      <c r="AA18" s="216"/>
      <c r="AB18" s="210"/>
      <c r="AC18" s="210"/>
      <c r="AD18" s="225"/>
      <c r="AE18" s="228"/>
      <c r="AF18" s="231"/>
      <c r="AG18" s="210"/>
      <c r="AH18" s="210"/>
      <c r="AI18" s="210"/>
      <c r="AJ18" s="219"/>
      <c r="AK18" s="222"/>
      <c r="AL18" s="41"/>
      <c r="AM18" s="54" t="s">
        <v>22</v>
      </c>
      <c r="AN18" s="55"/>
      <c r="AO18" s="55"/>
      <c r="AP18" s="56"/>
      <c r="AQ18" s="166">
        <f>COUNT(J8:AK8)</f>
        <v>0</v>
      </c>
      <c r="AR18" s="167"/>
      <c r="AS18" s="57" t="s">
        <v>1</v>
      </c>
      <c r="AT18" s="187" t="e">
        <f>(AQ17/AQ18)*100</f>
        <v>#DIV/0!</v>
      </c>
      <c r="AU18" s="188"/>
      <c r="AV18" s="69" t="s">
        <v>41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2"/>
      <c r="B20" s="123"/>
      <c r="C20" s="123"/>
      <c r="D20" s="123"/>
      <c r="E20" s="123"/>
      <c r="F20" s="123"/>
      <c r="G20" s="123"/>
      <c r="H20" s="123"/>
      <c r="I20" s="124"/>
      <c r="J20" s="89"/>
      <c r="K20" s="89" t="s">
        <v>5</v>
      </c>
      <c r="L20" s="125">
        <f>L6+4</f>
        <v>65</v>
      </c>
      <c r="M20" s="125"/>
      <c r="N20" s="125"/>
      <c r="O20" s="89" t="s">
        <v>25</v>
      </c>
      <c r="P20" s="89"/>
      <c r="Q20" s="90"/>
      <c r="R20" s="89" t="s">
        <v>5</v>
      </c>
      <c r="S20" s="125">
        <f>L6+5</f>
        <v>66</v>
      </c>
      <c r="T20" s="125"/>
      <c r="U20" s="125"/>
      <c r="V20" s="89" t="s">
        <v>25</v>
      </c>
      <c r="W20" s="91"/>
      <c r="X20" s="89"/>
      <c r="Y20" s="89" t="s">
        <v>5</v>
      </c>
      <c r="Z20" s="125">
        <f>L6+6</f>
        <v>67</v>
      </c>
      <c r="AA20" s="125"/>
      <c r="AB20" s="125"/>
      <c r="AC20" s="89" t="s">
        <v>25</v>
      </c>
      <c r="AD20" s="89"/>
      <c r="AE20" s="90"/>
      <c r="AF20" s="89" t="s">
        <v>5</v>
      </c>
      <c r="AG20" s="125">
        <f>L6+7</f>
        <v>68</v>
      </c>
      <c r="AH20" s="125"/>
      <c r="AI20" s="125"/>
      <c r="AJ20" s="89" t="s">
        <v>25</v>
      </c>
      <c r="AK20" s="91"/>
      <c r="AL20" s="16"/>
      <c r="AM20" s="92" t="s">
        <v>5</v>
      </c>
      <c r="AN20" s="126">
        <f>L20</f>
        <v>65</v>
      </c>
      <c r="AO20" s="126"/>
      <c r="AP20" s="93" t="s">
        <v>25</v>
      </c>
      <c r="AQ20" s="94" t="s">
        <v>26</v>
      </c>
      <c r="AR20" s="92" t="s">
        <v>5</v>
      </c>
      <c r="AS20" s="126">
        <f>AG20</f>
        <v>68</v>
      </c>
      <c r="AT20" s="126"/>
      <c r="AU20" s="95" t="s">
        <v>25</v>
      </c>
      <c r="AV20" s="95"/>
      <c r="AW20" s="18"/>
    </row>
    <row r="21" spans="1:49" s="1" customFormat="1" ht="15.75" customHeight="1">
      <c r="A21" s="122" t="s">
        <v>29</v>
      </c>
      <c r="B21" s="123"/>
      <c r="C21" s="123"/>
      <c r="D21" s="123"/>
      <c r="E21" s="123"/>
      <c r="F21" s="123"/>
      <c r="G21" s="123"/>
      <c r="H21" s="123"/>
      <c r="I21" s="124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6" t="s">
        <v>20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8"/>
    </row>
    <row r="22" spans="1:49" s="1" customFormat="1" ht="15.75" customHeight="1" thickBot="1">
      <c r="A22" s="127" t="s">
        <v>24</v>
      </c>
      <c r="B22" s="128"/>
      <c r="C22" s="128"/>
      <c r="D22" s="128"/>
      <c r="E22" s="128"/>
      <c r="F22" s="128"/>
      <c r="G22" s="128"/>
      <c r="H22" s="128"/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0" t="s">
        <v>33</v>
      </c>
      <c r="B23" s="133" t="s">
        <v>34</v>
      </c>
      <c r="C23" s="134"/>
      <c r="D23" s="134"/>
      <c r="E23" s="134"/>
      <c r="F23" s="134"/>
      <c r="G23" s="135"/>
      <c r="H23" s="139" t="s">
        <v>36</v>
      </c>
      <c r="I23" s="140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1"/>
      <c r="B24" s="136"/>
      <c r="C24" s="137"/>
      <c r="D24" s="137"/>
      <c r="E24" s="137"/>
      <c r="F24" s="137"/>
      <c r="G24" s="138"/>
      <c r="H24" s="141" t="s">
        <v>38</v>
      </c>
      <c r="I24" s="142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39</v>
      </c>
      <c r="AN24" s="43"/>
      <c r="AO24" s="43"/>
      <c r="AP24" s="44"/>
      <c r="AQ24" s="143">
        <f>COUNTIF(J23:AK23,"□")</f>
        <v>0</v>
      </c>
      <c r="AR24" s="144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1"/>
      <c r="B25" s="145" t="s">
        <v>35</v>
      </c>
      <c r="C25" s="146"/>
      <c r="D25" s="146"/>
      <c r="E25" s="146"/>
      <c r="F25" s="146"/>
      <c r="G25" s="146"/>
      <c r="H25" s="146"/>
      <c r="I25" s="147"/>
      <c r="J25" s="232"/>
      <c r="K25" s="217"/>
      <c r="L25" s="208"/>
      <c r="M25" s="208"/>
      <c r="N25" s="208"/>
      <c r="O25" s="217"/>
      <c r="P25" s="223"/>
      <c r="Q25" s="217"/>
      <c r="R25" s="217"/>
      <c r="S25" s="208"/>
      <c r="T25" s="208"/>
      <c r="U25" s="208"/>
      <c r="V25" s="208"/>
      <c r="W25" s="208"/>
      <c r="X25" s="235"/>
      <c r="Y25" s="217"/>
      <c r="Z25" s="208"/>
      <c r="AA25" s="238"/>
      <c r="AB25" s="208"/>
      <c r="AC25" s="208"/>
      <c r="AD25" s="223"/>
      <c r="AE25" s="238"/>
      <c r="AF25" s="217"/>
      <c r="AG25" s="217"/>
      <c r="AH25" s="208"/>
      <c r="AI25" s="238"/>
      <c r="AJ25" s="208"/>
      <c r="AK25" s="241"/>
      <c r="AL25" s="41"/>
      <c r="AM25" s="46" t="s">
        <v>8</v>
      </c>
      <c r="AN25" s="47"/>
      <c r="AO25" s="47"/>
      <c r="AP25" s="48"/>
      <c r="AQ25" s="166">
        <f>COUNTIF(J23:AK23,"■")</f>
        <v>0</v>
      </c>
      <c r="AR25" s="167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1"/>
      <c r="B26" s="148"/>
      <c r="C26" s="149"/>
      <c r="D26" s="149"/>
      <c r="E26" s="149"/>
      <c r="F26" s="149"/>
      <c r="G26" s="149"/>
      <c r="H26" s="149"/>
      <c r="I26" s="150"/>
      <c r="J26" s="233"/>
      <c r="K26" s="218"/>
      <c r="L26" s="209"/>
      <c r="M26" s="209"/>
      <c r="N26" s="209"/>
      <c r="O26" s="218"/>
      <c r="P26" s="224"/>
      <c r="Q26" s="218"/>
      <c r="R26" s="218"/>
      <c r="S26" s="209"/>
      <c r="T26" s="209"/>
      <c r="U26" s="209"/>
      <c r="V26" s="209"/>
      <c r="W26" s="209"/>
      <c r="X26" s="236"/>
      <c r="Y26" s="218"/>
      <c r="Z26" s="209"/>
      <c r="AA26" s="239"/>
      <c r="AB26" s="209"/>
      <c r="AC26" s="209"/>
      <c r="AD26" s="224"/>
      <c r="AE26" s="239"/>
      <c r="AF26" s="218"/>
      <c r="AG26" s="218"/>
      <c r="AH26" s="209"/>
      <c r="AI26" s="239"/>
      <c r="AJ26" s="209"/>
      <c r="AK26" s="242"/>
      <c r="AL26" s="41"/>
      <c r="AM26" s="50" t="s">
        <v>0</v>
      </c>
      <c r="AN26" s="51"/>
      <c r="AO26" s="51"/>
      <c r="AP26" s="52"/>
      <c r="AQ26" s="168">
        <f>SUM(AQ24:AR25)</f>
        <v>0</v>
      </c>
      <c r="AR26" s="169"/>
      <c r="AS26" s="53" t="s">
        <v>1</v>
      </c>
      <c r="AT26" s="179" t="s">
        <v>40</v>
      </c>
      <c r="AU26" s="180"/>
      <c r="AV26" s="181"/>
      <c r="AW26" s="2"/>
    </row>
    <row r="27" spans="1:49" s="1" customFormat="1" ht="15.75" customHeight="1" thickBot="1">
      <c r="A27" s="131"/>
      <c r="B27" s="148"/>
      <c r="C27" s="149"/>
      <c r="D27" s="149"/>
      <c r="E27" s="149"/>
      <c r="F27" s="149"/>
      <c r="G27" s="149"/>
      <c r="H27" s="149"/>
      <c r="I27" s="150"/>
      <c r="J27" s="233"/>
      <c r="K27" s="218"/>
      <c r="L27" s="209"/>
      <c r="M27" s="209"/>
      <c r="N27" s="209"/>
      <c r="O27" s="218"/>
      <c r="P27" s="224"/>
      <c r="Q27" s="218"/>
      <c r="R27" s="218"/>
      <c r="S27" s="209"/>
      <c r="T27" s="209"/>
      <c r="U27" s="209"/>
      <c r="V27" s="209"/>
      <c r="W27" s="209"/>
      <c r="X27" s="236"/>
      <c r="Y27" s="218"/>
      <c r="Z27" s="209"/>
      <c r="AA27" s="239"/>
      <c r="AB27" s="209"/>
      <c r="AC27" s="209"/>
      <c r="AD27" s="224"/>
      <c r="AE27" s="239"/>
      <c r="AF27" s="218"/>
      <c r="AG27" s="218"/>
      <c r="AH27" s="209"/>
      <c r="AI27" s="239"/>
      <c r="AJ27" s="209"/>
      <c r="AK27" s="242"/>
      <c r="AL27" s="41"/>
      <c r="AM27" s="54" t="s">
        <v>22</v>
      </c>
      <c r="AN27" s="55"/>
      <c r="AO27" s="55"/>
      <c r="AP27" s="56"/>
      <c r="AQ27" s="166">
        <f>COUNT(J22:AK22)</f>
        <v>0</v>
      </c>
      <c r="AR27" s="167"/>
      <c r="AS27" s="57" t="s">
        <v>1</v>
      </c>
      <c r="AT27" s="182" t="e">
        <f>(AQ26/AQ27)*100</f>
        <v>#DIV/0!</v>
      </c>
      <c r="AU27" s="183"/>
      <c r="AV27" s="58" t="s">
        <v>41</v>
      </c>
      <c r="AW27" s="2"/>
    </row>
    <row r="28" spans="1:49" s="1" customFormat="1" ht="18" customHeight="1" thickTop="1">
      <c r="A28" s="131"/>
      <c r="B28" s="148"/>
      <c r="C28" s="149"/>
      <c r="D28" s="149"/>
      <c r="E28" s="149"/>
      <c r="F28" s="149"/>
      <c r="G28" s="149"/>
      <c r="H28" s="149"/>
      <c r="I28" s="150"/>
      <c r="J28" s="233"/>
      <c r="K28" s="218"/>
      <c r="L28" s="209"/>
      <c r="M28" s="209"/>
      <c r="N28" s="209"/>
      <c r="O28" s="218"/>
      <c r="P28" s="224"/>
      <c r="Q28" s="218"/>
      <c r="R28" s="218"/>
      <c r="S28" s="209"/>
      <c r="T28" s="209"/>
      <c r="U28" s="209"/>
      <c r="V28" s="209"/>
      <c r="W28" s="209"/>
      <c r="X28" s="236"/>
      <c r="Y28" s="218"/>
      <c r="Z28" s="209"/>
      <c r="AA28" s="239"/>
      <c r="AB28" s="209"/>
      <c r="AC28" s="209"/>
      <c r="AD28" s="224"/>
      <c r="AE28" s="239"/>
      <c r="AF28" s="218"/>
      <c r="AG28" s="218"/>
      <c r="AH28" s="209"/>
      <c r="AI28" s="239"/>
      <c r="AJ28" s="209"/>
      <c r="AK28" s="242"/>
      <c r="AL28" s="60" t="s">
        <v>42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1"/>
      <c r="B29" s="148"/>
      <c r="C29" s="149"/>
      <c r="D29" s="149"/>
      <c r="E29" s="149"/>
      <c r="F29" s="149"/>
      <c r="G29" s="149"/>
      <c r="H29" s="149"/>
      <c r="I29" s="150"/>
      <c r="J29" s="233"/>
      <c r="K29" s="218"/>
      <c r="L29" s="209"/>
      <c r="M29" s="209"/>
      <c r="N29" s="209"/>
      <c r="O29" s="218"/>
      <c r="P29" s="224"/>
      <c r="Q29" s="218"/>
      <c r="R29" s="218"/>
      <c r="S29" s="209"/>
      <c r="T29" s="209"/>
      <c r="U29" s="209"/>
      <c r="V29" s="209"/>
      <c r="W29" s="209"/>
      <c r="X29" s="236"/>
      <c r="Y29" s="218"/>
      <c r="Z29" s="209"/>
      <c r="AA29" s="239"/>
      <c r="AB29" s="209"/>
      <c r="AC29" s="209"/>
      <c r="AD29" s="224"/>
      <c r="AE29" s="239"/>
      <c r="AF29" s="218"/>
      <c r="AG29" s="218"/>
      <c r="AH29" s="209"/>
      <c r="AI29" s="239"/>
      <c r="AJ29" s="209"/>
      <c r="AK29" s="242"/>
      <c r="AL29" s="41"/>
      <c r="AM29" s="61" t="s">
        <v>39</v>
      </c>
      <c r="AN29" s="62"/>
      <c r="AO29" s="62"/>
      <c r="AP29" s="63"/>
      <c r="AQ29" s="143">
        <f>COUNTIF(J24:AK24,"□")</f>
        <v>0</v>
      </c>
      <c r="AR29" s="144"/>
      <c r="AS29" s="45" t="s">
        <v>30</v>
      </c>
      <c r="AT29" s="2"/>
      <c r="AU29" s="2"/>
      <c r="AV29" s="2"/>
      <c r="AW29" s="2"/>
    </row>
    <row r="30" spans="1:49" ht="15.75" customHeight="1" thickBot="1">
      <c r="A30" s="131"/>
      <c r="B30" s="148"/>
      <c r="C30" s="149"/>
      <c r="D30" s="149"/>
      <c r="E30" s="149"/>
      <c r="F30" s="149"/>
      <c r="G30" s="149"/>
      <c r="H30" s="149"/>
      <c r="I30" s="150"/>
      <c r="J30" s="233"/>
      <c r="K30" s="218"/>
      <c r="L30" s="209"/>
      <c r="M30" s="209"/>
      <c r="N30" s="209"/>
      <c r="O30" s="218"/>
      <c r="P30" s="224"/>
      <c r="Q30" s="218"/>
      <c r="R30" s="218"/>
      <c r="S30" s="209"/>
      <c r="T30" s="209"/>
      <c r="U30" s="209"/>
      <c r="V30" s="209"/>
      <c r="W30" s="209"/>
      <c r="X30" s="236"/>
      <c r="Y30" s="218"/>
      <c r="Z30" s="209"/>
      <c r="AA30" s="239"/>
      <c r="AB30" s="209"/>
      <c r="AC30" s="209"/>
      <c r="AD30" s="224"/>
      <c r="AE30" s="239"/>
      <c r="AF30" s="218"/>
      <c r="AG30" s="218"/>
      <c r="AH30" s="209"/>
      <c r="AI30" s="239"/>
      <c r="AJ30" s="209"/>
      <c r="AK30" s="242"/>
      <c r="AL30" s="41"/>
      <c r="AM30" s="66" t="s">
        <v>8</v>
      </c>
      <c r="AN30" s="67"/>
      <c r="AO30" s="67"/>
      <c r="AP30" s="68"/>
      <c r="AQ30" s="166">
        <f>COUNTIF(J24:AK24,"■")</f>
        <v>0</v>
      </c>
      <c r="AR30" s="167"/>
      <c r="AS30" s="49" t="s">
        <v>30</v>
      </c>
      <c r="AT30" s="2"/>
      <c r="AU30" s="2"/>
      <c r="AV30" s="2"/>
      <c r="AW30" s="2"/>
    </row>
    <row r="31" spans="1:49" ht="15.75" customHeight="1" thickTop="1">
      <c r="A31" s="131"/>
      <c r="B31" s="148"/>
      <c r="C31" s="149"/>
      <c r="D31" s="149"/>
      <c r="E31" s="149"/>
      <c r="F31" s="149"/>
      <c r="G31" s="149"/>
      <c r="H31" s="149"/>
      <c r="I31" s="150"/>
      <c r="J31" s="233"/>
      <c r="K31" s="218"/>
      <c r="L31" s="209"/>
      <c r="M31" s="209"/>
      <c r="N31" s="209"/>
      <c r="O31" s="218"/>
      <c r="P31" s="224"/>
      <c r="Q31" s="218"/>
      <c r="R31" s="218"/>
      <c r="S31" s="209"/>
      <c r="T31" s="209"/>
      <c r="U31" s="209"/>
      <c r="V31" s="209"/>
      <c r="W31" s="209"/>
      <c r="X31" s="236"/>
      <c r="Y31" s="218"/>
      <c r="Z31" s="209"/>
      <c r="AA31" s="239"/>
      <c r="AB31" s="209"/>
      <c r="AC31" s="209"/>
      <c r="AD31" s="224"/>
      <c r="AE31" s="239"/>
      <c r="AF31" s="218"/>
      <c r="AG31" s="218"/>
      <c r="AH31" s="209"/>
      <c r="AI31" s="239"/>
      <c r="AJ31" s="209"/>
      <c r="AK31" s="242"/>
      <c r="AL31" s="41"/>
      <c r="AM31" s="50" t="s">
        <v>0</v>
      </c>
      <c r="AN31" s="51"/>
      <c r="AO31" s="51"/>
      <c r="AP31" s="52"/>
      <c r="AQ31" s="168">
        <f>SUM(AQ29:AR30)</f>
        <v>0</v>
      </c>
      <c r="AR31" s="169"/>
      <c r="AS31" s="53" t="s">
        <v>1</v>
      </c>
      <c r="AT31" s="184" t="s">
        <v>40</v>
      </c>
      <c r="AU31" s="185"/>
      <c r="AV31" s="186"/>
      <c r="AW31" s="2"/>
    </row>
    <row r="32" spans="1:49" ht="15.75" customHeight="1" thickBot="1">
      <c r="A32" s="132"/>
      <c r="B32" s="151"/>
      <c r="C32" s="152"/>
      <c r="D32" s="152"/>
      <c r="E32" s="152"/>
      <c r="F32" s="152"/>
      <c r="G32" s="152"/>
      <c r="H32" s="152"/>
      <c r="I32" s="153"/>
      <c r="J32" s="234"/>
      <c r="K32" s="219"/>
      <c r="L32" s="210"/>
      <c r="M32" s="210"/>
      <c r="N32" s="210"/>
      <c r="O32" s="219"/>
      <c r="P32" s="225"/>
      <c r="Q32" s="219"/>
      <c r="R32" s="219"/>
      <c r="S32" s="210"/>
      <c r="T32" s="210"/>
      <c r="U32" s="210"/>
      <c r="V32" s="210"/>
      <c r="W32" s="210"/>
      <c r="X32" s="237"/>
      <c r="Y32" s="219"/>
      <c r="Z32" s="210"/>
      <c r="AA32" s="240"/>
      <c r="AB32" s="210"/>
      <c r="AC32" s="210"/>
      <c r="AD32" s="225"/>
      <c r="AE32" s="240"/>
      <c r="AF32" s="219"/>
      <c r="AG32" s="219"/>
      <c r="AH32" s="210"/>
      <c r="AI32" s="240"/>
      <c r="AJ32" s="210"/>
      <c r="AK32" s="243"/>
      <c r="AL32" s="41"/>
      <c r="AM32" s="54" t="s">
        <v>22</v>
      </c>
      <c r="AN32" s="55"/>
      <c r="AO32" s="55"/>
      <c r="AP32" s="56"/>
      <c r="AQ32" s="166">
        <f>COUNT(J22:AK22)</f>
        <v>0</v>
      </c>
      <c r="AR32" s="167"/>
      <c r="AS32" s="57" t="s">
        <v>1</v>
      </c>
      <c r="AT32" s="187" t="e">
        <f>(AQ31/AQ32)*100</f>
        <v>#DIV/0!</v>
      </c>
      <c r="AU32" s="188"/>
      <c r="AV32" s="69" t="s">
        <v>41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2"/>
      <c r="B34" s="123"/>
      <c r="C34" s="123"/>
      <c r="D34" s="123"/>
      <c r="E34" s="123"/>
      <c r="F34" s="123"/>
      <c r="G34" s="123"/>
      <c r="H34" s="123"/>
      <c r="I34" s="124"/>
      <c r="J34" s="89"/>
      <c r="K34" s="89" t="s">
        <v>5</v>
      </c>
      <c r="L34" s="125">
        <f>L6+8</f>
        <v>69</v>
      </c>
      <c r="M34" s="125"/>
      <c r="N34" s="125"/>
      <c r="O34" s="89" t="s">
        <v>25</v>
      </c>
      <c r="P34" s="89"/>
      <c r="Q34" s="90"/>
      <c r="R34" s="89" t="s">
        <v>5</v>
      </c>
      <c r="S34" s="125">
        <f>L6+9</f>
        <v>70</v>
      </c>
      <c r="T34" s="125"/>
      <c r="U34" s="125"/>
      <c r="V34" s="89" t="s">
        <v>25</v>
      </c>
      <c r="W34" s="91"/>
      <c r="X34" s="89"/>
      <c r="Y34" s="89" t="s">
        <v>5</v>
      </c>
      <c r="Z34" s="125">
        <f>L6+10</f>
        <v>71</v>
      </c>
      <c r="AA34" s="125"/>
      <c r="AB34" s="125"/>
      <c r="AC34" s="89" t="s">
        <v>25</v>
      </c>
      <c r="AD34" s="89"/>
      <c r="AE34" s="90"/>
      <c r="AF34" s="89" t="s">
        <v>5</v>
      </c>
      <c r="AG34" s="125">
        <f>L6+11</f>
        <v>72</v>
      </c>
      <c r="AH34" s="125"/>
      <c r="AI34" s="125"/>
      <c r="AJ34" s="89" t="s">
        <v>25</v>
      </c>
      <c r="AK34" s="91"/>
      <c r="AL34" s="16"/>
      <c r="AM34" s="92" t="s">
        <v>5</v>
      </c>
      <c r="AN34" s="126">
        <f>L34</f>
        <v>69</v>
      </c>
      <c r="AO34" s="126"/>
      <c r="AP34" s="93" t="s">
        <v>25</v>
      </c>
      <c r="AQ34" s="94" t="s">
        <v>26</v>
      </c>
      <c r="AR34" s="92" t="s">
        <v>5</v>
      </c>
      <c r="AS34" s="126">
        <f>AG34</f>
        <v>72</v>
      </c>
      <c r="AT34" s="126"/>
      <c r="AU34" s="95" t="s">
        <v>25</v>
      </c>
      <c r="AV34" s="95"/>
      <c r="AW34" s="18"/>
    </row>
    <row r="35" spans="1:49" ht="15.7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4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6" t="s">
        <v>20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8"/>
    </row>
    <row r="36" spans="1:49" ht="15.75" customHeight="1" thickBot="1">
      <c r="A36" s="127" t="s">
        <v>24</v>
      </c>
      <c r="B36" s="128"/>
      <c r="C36" s="128"/>
      <c r="D36" s="128"/>
      <c r="E36" s="128"/>
      <c r="F36" s="128"/>
      <c r="G36" s="128"/>
      <c r="H36" s="128"/>
      <c r="I36" s="1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0" t="s">
        <v>33</v>
      </c>
      <c r="B37" s="133" t="s">
        <v>34</v>
      </c>
      <c r="C37" s="134"/>
      <c r="D37" s="134"/>
      <c r="E37" s="134"/>
      <c r="F37" s="134"/>
      <c r="G37" s="135"/>
      <c r="H37" s="139" t="s">
        <v>36</v>
      </c>
      <c r="I37" s="140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1"/>
      <c r="B38" s="136"/>
      <c r="C38" s="137"/>
      <c r="D38" s="137"/>
      <c r="E38" s="137"/>
      <c r="F38" s="137"/>
      <c r="G38" s="138"/>
      <c r="H38" s="141" t="s">
        <v>38</v>
      </c>
      <c r="I38" s="142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39</v>
      </c>
      <c r="AN38" s="43"/>
      <c r="AO38" s="43"/>
      <c r="AP38" s="44"/>
      <c r="AQ38" s="143">
        <f>COUNTIF(J37:AK37,"□")</f>
        <v>0</v>
      </c>
      <c r="AR38" s="144"/>
      <c r="AS38" s="45" t="s">
        <v>30</v>
      </c>
      <c r="AT38" s="2"/>
      <c r="AU38" s="2"/>
      <c r="AV38" s="2"/>
      <c r="AW38" s="2"/>
    </row>
    <row r="39" spans="1:49" ht="15.75" customHeight="1" thickBot="1">
      <c r="A39" s="131"/>
      <c r="B39" s="145" t="s">
        <v>35</v>
      </c>
      <c r="C39" s="146"/>
      <c r="D39" s="146"/>
      <c r="E39" s="146"/>
      <c r="F39" s="146"/>
      <c r="G39" s="146"/>
      <c r="H39" s="146"/>
      <c r="I39" s="147"/>
      <c r="J39" s="232"/>
      <c r="K39" s="229"/>
      <c r="L39" s="208"/>
      <c r="M39" s="208"/>
      <c r="N39" s="208"/>
      <c r="O39" s="208"/>
      <c r="P39" s="223"/>
      <c r="Q39" s="208"/>
      <c r="R39" s="208"/>
      <c r="S39" s="208"/>
      <c r="T39" s="217"/>
      <c r="U39" s="217"/>
      <c r="V39" s="217"/>
      <c r="W39" s="208"/>
      <c r="X39" s="232"/>
      <c r="Y39" s="208"/>
      <c r="Z39" s="208"/>
      <c r="AA39" s="214"/>
      <c r="AB39" s="202"/>
      <c r="AC39" s="205"/>
      <c r="AD39" s="223"/>
      <c r="AE39" s="226"/>
      <c r="AF39" s="229"/>
      <c r="AG39" s="208"/>
      <c r="AH39" s="208"/>
      <c r="AI39" s="208"/>
      <c r="AJ39" s="208"/>
      <c r="AK39" s="208"/>
      <c r="AL39" s="41"/>
      <c r="AM39" s="46" t="s">
        <v>8</v>
      </c>
      <c r="AN39" s="47"/>
      <c r="AO39" s="47"/>
      <c r="AP39" s="48"/>
      <c r="AQ39" s="166">
        <f>COUNTIF(J37:AK37,"■")</f>
        <v>0</v>
      </c>
      <c r="AR39" s="167"/>
      <c r="AS39" s="49" t="s">
        <v>30</v>
      </c>
      <c r="AT39" s="2"/>
      <c r="AU39" s="2"/>
      <c r="AV39" s="2"/>
      <c r="AW39" s="2"/>
    </row>
    <row r="40" spans="1:50" ht="15.75" customHeight="1" thickTop="1">
      <c r="A40" s="131"/>
      <c r="B40" s="148"/>
      <c r="C40" s="149"/>
      <c r="D40" s="149"/>
      <c r="E40" s="149"/>
      <c r="F40" s="149"/>
      <c r="G40" s="149"/>
      <c r="H40" s="149"/>
      <c r="I40" s="150"/>
      <c r="J40" s="233"/>
      <c r="K40" s="230"/>
      <c r="L40" s="209"/>
      <c r="M40" s="209"/>
      <c r="N40" s="209"/>
      <c r="O40" s="209"/>
      <c r="P40" s="224"/>
      <c r="Q40" s="209"/>
      <c r="R40" s="209"/>
      <c r="S40" s="209"/>
      <c r="T40" s="218"/>
      <c r="U40" s="218"/>
      <c r="V40" s="218"/>
      <c r="W40" s="209"/>
      <c r="X40" s="233"/>
      <c r="Y40" s="209"/>
      <c r="Z40" s="209"/>
      <c r="AA40" s="215"/>
      <c r="AB40" s="203"/>
      <c r="AC40" s="206"/>
      <c r="AD40" s="224"/>
      <c r="AE40" s="227"/>
      <c r="AF40" s="230"/>
      <c r="AG40" s="209"/>
      <c r="AH40" s="209"/>
      <c r="AI40" s="209"/>
      <c r="AJ40" s="209"/>
      <c r="AK40" s="209"/>
      <c r="AL40" s="41"/>
      <c r="AM40" s="50" t="s">
        <v>0</v>
      </c>
      <c r="AN40" s="51"/>
      <c r="AO40" s="51"/>
      <c r="AP40" s="52"/>
      <c r="AQ40" s="168">
        <f>SUM(AQ38:AR39)</f>
        <v>0</v>
      </c>
      <c r="AR40" s="169"/>
      <c r="AS40" s="53" t="s">
        <v>1</v>
      </c>
      <c r="AT40" s="179" t="s">
        <v>40</v>
      </c>
      <c r="AU40" s="180"/>
      <c r="AV40" s="181"/>
      <c r="AW40" s="2"/>
      <c r="AX40" s="64"/>
    </row>
    <row r="41" spans="1:50" ht="15.75" customHeight="1" thickBot="1">
      <c r="A41" s="131"/>
      <c r="B41" s="148"/>
      <c r="C41" s="149"/>
      <c r="D41" s="149"/>
      <c r="E41" s="149"/>
      <c r="F41" s="149"/>
      <c r="G41" s="149"/>
      <c r="H41" s="149"/>
      <c r="I41" s="150"/>
      <c r="J41" s="233"/>
      <c r="K41" s="230"/>
      <c r="L41" s="209"/>
      <c r="M41" s="209"/>
      <c r="N41" s="209"/>
      <c r="O41" s="209"/>
      <c r="P41" s="224"/>
      <c r="Q41" s="209"/>
      <c r="R41" s="209"/>
      <c r="S41" s="209"/>
      <c r="T41" s="218"/>
      <c r="U41" s="218"/>
      <c r="V41" s="218"/>
      <c r="W41" s="209"/>
      <c r="X41" s="233"/>
      <c r="Y41" s="209"/>
      <c r="Z41" s="209"/>
      <c r="AA41" s="215"/>
      <c r="AB41" s="203"/>
      <c r="AC41" s="206"/>
      <c r="AD41" s="224"/>
      <c r="AE41" s="227"/>
      <c r="AF41" s="230"/>
      <c r="AG41" s="209"/>
      <c r="AH41" s="209"/>
      <c r="AI41" s="209"/>
      <c r="AJ41" s="209"/>
      <c r="AK41" s="209"/>
      <c r="AL41" s="41"/>
      <c r="AM41" s="54" t="s">
        <v>22</v>
      </c>
      <c r="AN41" s="55"/>
      <c r="AO41" s="55"/>
      <c r="AP41" s="56"/>
      <c r="AQ41" s="166">
        <f>COUNT(J36:AK36)</f>
        <v>0</v>
      </c>
      <c r="AR41" s="167"/>
      <c r="AS41" s="57" t="s">
        <v>1</v>
      </c>
      <c r="AT41" s="182" t="e">
        <f>(AQ40/AQ41)*100</f>
        <v>#DIV/0!</v>
      </c>
      <c r="AU41" s="183"/>
      <c r="AV41" s="58" t="s">
        <v>41</v>
      </c>
      <c r="AW41" s="2"/>
      <c r="AX41" s="32"/>
    </row>
    <row r="42" spans="1:50" ht="15.75" customHeight="1" thickTop="1">
      <c r="A42" s="131"/>
      <c r="B42" s="148"/>
      <c r="C42" s="149"/>
      <c r="D42" s="149"/>
      <c r="E42" s="149"/>
      <c r="F42" s="149"/>
      <c r="G42" s="149"/>
      <c r="H42" s="149"/>
      <c r="I42" s="150"/>
      <c r="J42" s="233"/>
      <c r="K42" s="230"/>
      <c r="L42" s="209"/>
      <c r="M42" s="209"/>
      <c r="N42" s="209"/>
      <c r="O42" s="209"/>
      <c r="P42" s="224"/>
      <c r="Q42" s="209"/>
      <c r="R42" s="209"/>
      <c r="S42" s="209"/>
      <c r="T42" s="218"/>
      <c r="U42" s="218"/>
      <c r="V42" s="218"/>
      <c r="W42" s="209"/>
      <c r="X42" s="233"/>
      <c r="Y42" s="209"/>
      <c r="Z42" s="209"/>
      <c r="AA42" s="215"/>
      <c r="AB42" s="203"/>
      <c r="AC42" s="206"/>
      <c r="AD42" s="224"/>
      <c r="AE42" s="227"/>
      <c r="AF42" s="230"/>
      <c r="AG42" s="209"/>
      <c r="AH42" s="209"/>
      <c r="AI42" s="209"/>
      <c r="AJ42" s="209"/>
      <c r="AK42" s="209"/>
      <c r="AL42" s="60" t="s">
        <v>42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1"/>
      <c r="B43" s="148"/>
      <c r="C43" s="149"/>
      <c r="D43" s="149"/>
      <c r="E43" s="149"/>
      <c r="F43" s="149"/>
      <c r="G43" s="149"/>
      <c r="H43" s="149"/>
      <c r="I43" s="150"/>
      <c r="J43" s="233"/>
      <c r="K43" s="230"/>
      <c r="L43" s="209"/>
      <c r="M43" s="209"/>
      <c r="N43" s="209"/>
      <c r="O43" s="209"/>
      <c r="P43" s="224"/>
      <c r="Q43" s="209"/>
      <c r="R43" s="209"/>
      <c r="S43" s="209"/>
      <c r="T43" s="218"/>
      <c r="U43" s="218"/>
      <c r="V43" s="218"/>
      <c r="W43" s="209"/>
      <c r="X43" s="233"/>
      <c r="Y43" s="209"/>
      <c r="Z43" s="209"/>
      <c r="AA43" s="215"/>
      <c r="AB43" s="203"/>
      <c r="AC43" s="206"/>
      <c r="AD43" s="224"/>
      <c r="AE43" s="227"/>
      <c r="AF43" s="230"/>
      <c r="AG43" s="209"/>
      <c r="AH43" s="209"/>
      <c r="AI43" s="209"/>
      <c r="AJ43" s="209"/>
      <c r="AK43" s="209"/>
      <c r="AL43" s="41"/>
      <c r="AM43" s="61" t="s">
        <v>39</v>
      </c>
      <c r="AN43" s="62"/>
      <c r="AO43" s="62"/>
      <c r="AP43" s="63"/>
      <c r="AQ43" s="143">
        <f>COUNTIF(J38:AK38,"□")</f>
        <v>0</v>
      </c>
      <c r="AR43" s="144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1"/>
      <c r="B44" s="148"/>
      <c r="C44" s="149"/>
      <c r="D44" s="149"/>
      <c r="E44" s="149"/>
      <c r="F44" s="149"/>
      <c r="G44" s="149"/>
      <c r="H44" s="149"/>
      <c r="I44" s="150"/>
      <c r="J44" s="233"/>
      <c r="K44" s="230"/>
      <c r="L44" s="209"/>
      <c r="M44" s="209"/>
      <c r="N44" s="209"/>
      <c r="O44" s="209"/>
      <c r="P44" s="224"/>
      <c r="Q44" s="209"/>
      <c r="R44" s="209"/>
      <c r="S44" s="209"/>
      <c r="T44" s="218"/>
      <c r="U44" s="218"/>
      <c r="V44" s="218"/>
      <c r="W44" s="209"/>
      <c r="X44" s="233"/>
      <c r="Y44" s="209"/>
      <c r="Z44" s="209"/>
      <c r="AA44" s="215"/>
      <c r="AB44" s="203"/>
      <c r="AC44" s="206"/>
      <c r="AD44" s="224"/>
      <c r="AE44" s="227"/>
      <c r="AF44" s="230"/>
      <c r="AG44" s="209"/>
      <c r="AH44" s="209"/>
      <c r="AI44" s="209"/>
      <c r="AJ44" s="209"/>
      <c r="AK44" s="209"/>
      <c r="AL44" s="41"/>
      <c r="AM44" s="66" t="s">
        <v>8</v>
      </c>
      <c r="AN44" s="67"/>
      <c r="AO44" s="67"/>
      <c r="AP44" s="68"/>
      <c r="AQ44" s="166">
        <f>COUNTIF(J38:AK38,"■")</f>
        <v>0</v>
      </c>
      <c r="AR44" s="167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1"/>
      <c r="B45" s="148"/>
      <c r="C45" s="149"/>
      <c r="D45" s="149"/>
      <c r="E45" s="149"/>
      <c r="F45" s="149"/>
      <c r="G45" s="149"/>
      <c r="H45" s="149"/>
      <c r="I45" s="150"/>
      <c r="J45" s="233"/>
      <c r="K45" s="230"/>
      <c r="L45" s="209"/>
      <c r="M45" s="209"/>
      <c r="N45" s="209"/>
      <c r="O45" s="209"/>
      <c r="P45" s="224"/>
      <c r="Q45" s="209"/>
      <c r="R45" s="209"/>
      <c r="S45" s="209"/>
      <c r="T45" s="218"/>
      <c r="U45" s="218"/>
      <c r="V45" s="218"/>
      <c r="W45" s="209"/>
      <c r="X45" s="233"/>
      <c r="Y45" s="209"/>
      <c r="Z45" s="209"/>
      <c r="AA45" s="215"/>
      <c r="AB45" s="203"/>
      <c r="AC45" s="206"/>
      <c r="AD45" s="224"/>
      <c r="AE45" s="227"/>
      <c r="AF45" s="230"/>
      <c r="AG45" s="209"/>
      <c r="AH45" s="209"/>
      <c r="AI45" s="209"/>
      <c r="AJ45" s="209"/>
      <c r="AK45" s="209"/>
      <c r="AL45" s="41"/>
      <c r="AM45" s="50" t="s">
        <v>0</v>
      </c>
      <c r="AN45" s="51"/>
      <c r="AO45" s="51"/>
      <c r="AP45" s="52"/>
      <c r="AQ45" s="168">
        <f>SUM(AQ43:AR44)</f>
        <v>0</v>
      </c>
      <c r="AR45" s="169"/>
      <c r="AS45" s="53" t="s">
        <v>1</v>
      </c>
      <c r="AT45" s="184" t="s">
        <v>40</v>
      </c>
      <c r="AU45" s="185"/>
      <c r="AV45" s="186"/>
      <c r="AW45" s="2"/>
      <c r="AX45" s="64"/>
      <c r="AY45" s="2"/>
      <c r="AZ45" s="2"/>
      <c r="BA45" s="2"/>
    </row>
    <row r="46" spans="1:53" ht="15.75" customHeight="1" thickBot="1">
      <c r="A46" s="132"/>
      <c r="B46" s="151"/>
      <c r="C46" s="152"/>
      <c r="D46" s="152"/>
      <c r="E46" s="152"/>
      <c r="F46" s="152"/>
      <c r="G46" s="152"/>
      <c r="H46" s="152"/>
      <c r="I46" s="153"/>
      <c r="J46" s="234"/>
      <c r="K46" s="231"/>
      <c r="L46" s="210"/>
      <c r="M46" s="210"/>
      <c r="N46" s="210"/>
      <c r="O46" s="210"/>
      <c r="P46" s="225"/>
      <c r="Q46" s="210"/>
      <c r="R46" s="210"/>
      <c r="S46" s="210"/>
      <c r="T46" s="219"/>
      <c r="U46" s="219"/>
      <c r="V46" s="219"/>
      <c r="W46" s="210"/>
      <c r="X46" s="234"/>
      <c r="Y46" s="210"/>
      <c r="Z46" s="210"/>
      <c r="AA46" s="216"/>
      <c r="AB46" s="204"/>
      <c r="AC46" s="207"/>
      <c r="AD46" s="225"/>
      <c r="AE46" s="228"/>
      <c r="AF46" s="231"/>
      <c r="AG46" s="210"/>
      <c r="AH46" s="210"/>
      <c r="AI46" s="210"/>
      <c r="AJ46" s="210"/>
      <c r="AK46" s="210"/>
      <c r="AL46" s="41"/>
      <c r="AM46" s="54" t="s">
        <v>22</v>
      </c>
      <c r="AN46" s="55"/>
      <c r="AO46" s="55"/>
      <c r="AP46" s="56"/>
      <c r="AQ46" s="166">
        <f>COUNT(J36:AK36)</f>
        <v>0</v>
      </c>
      <c r="AR46" s="167"/>
      <c r="AS46" s="57" t="s">
        <v>1</v>
      </c>
      <c r="AT46" s="187" t="e">
        <f>(AQ45/AQ46)*100</f>
        <v>#DIV/0!</v>
      </c>
      <c r="AU46" s="188"/>
      <c r="AV46" s="69" t="s">
        <v>41</v>
      </c>
      <c r="AW46" s="2"/>
      <c r="AX46" s="59"/>
      <c r="AY46" s="59"/>
      <c r="AZ46" s="59"/>
      <c r="BA46" s="64"/>
    </row>
    <row r="47" spans="1:49" ht="15.75" customHeight="1" thickTop="1">
      <c r="A47" s="198" t="s">
        <v>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E2:AG2"/>
    <mergeCell ref="AI2:AL2"/>
    <mergeCell ref="AM2:AR2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J11:J18"/>
    <mergeCell ref="K11:K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  <mergeCell ref="U11:U18"/>
    <mergeCell ref="V11:V18"/>
    <mergeCell ref="W11:W18"/>
    <mergeCell ref="X11:X18"/>
    <mergeCell ref="Y11:Y18"/>
    <mergeCell ref="Z11:Z18"/>
    <mergeCell ref="AA11:AA18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E25:AE32"/>
    <mergeCell ref="AF25:AF32"/>
    <mergeCell ref="AG25:AG32"/>
    <mergeCell ref="AH25:AH32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J39:J46"/>
    <mergeCell ref="K39:K46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X39:X46"/>
    <mergeCell ref="Y39:Y46"/>
    <mergeCell ref="Z39:Z46"/>
    <mergeCell ref="AA39:AA46"/>
    <mergeCell ref="AB39:AB46"/>
    <mergeCell ref="AC39:AC46"/>
    <mergeCell ref="AD39:AD46"/>
    <mergeCell ref="AE39:AE46"/>
    <mergeCell ref="AF39:AF46"/>
    <mergeCell ref="AG39:AG46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E1:AG1"/>
    <mergeCell ref="AI1:AN1"/>
    <mergeCell ref="A1:T2"/>
    <mergeCell ref="AT46:AU46"/>
    <mergeCell ref="A47:AK47"/>
    <mergeCell ref="AI3:AT3"/>
    <mergeCell ref="AT40:AV40"/>
    <mergeCell ref="AQ41:AR41"/>
    <mergeCell ref="AT41:AU41"/>
    <mergeCell ref="AQ43:AR43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9:AK10 J37:AK38 J23:AK24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&amp;C&amp;20志木市建設工事（土木・設備工事）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3.5"/>
  <cols>
    <col min="1" max="56" width="2.875" style="0" customWidth="1"/>
  </cols>
  <sheetData>
    <row r="1" spans="1:47" ht="26.25" customHeight="1">
      <c r="A1" s="71" t="s">
        <v>84</v>
      </c>
      <c r="AG1" s="73"/>
      <c r="AH1" s="74" t="s">
        <v>86</v>
      </c>
      <c r="AI1" s="73" t="s">
        <v>4</v>
      </c>
      <c r="AJ1" s="113">
        <f ca="1">TODAY()</f>
        <v>45377</v>
      </c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4"/>
    </row>
    <row r="2" spans="1:46" ht="18.75" customHeight="1">
      <c r="A2" s="8"/>
      <c r="B2" s="244" t="s">
        <v>6</v>
      </c>
      <c r="C2" s="244"/>
      <c r="D2" s="244"/>
      <c r="E2" t="s">
        <v>4</v>
      </c>
      <c r="F2" s="116">
        <f>1・12!F3:T3</f>
        <v>0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245" t="s">
        <v>12</v>
      </c>
      <c r="U2" s="245"/>
      <c r="V2" s="72" t="s">
        <v>4</v>
      </c>
      <c r="W2" s="116" t="str">
        <f>1・12!X3</f>
        <v>R○.○.○～R○.○.○</v>
      </c>
      <c r="X2" s="116"/>
      <c r="Y2" s="116"/>
      <c r="Z2" s="116"/>
      <c r="AA2" s="116"/>
      <c r="AB2" s="116"/>
      <c r="AC2" s="116"/>
      <c r="AD2" s="116"/>
      <c r="AE2" s="116"/>
      <c r="AF2" s="73"/>
      <c r="AG2" s="73"/>
      <c r="AH2" s="74" t="s">
        <v>13</v>
      </c>
      <c r="AI2" s="73" t="s">
        <v>4</v>
      </c>
      <c r="AJ2" s="246">
        <f>1・12!AI3</f>
        <v>0</v>
      </c>
      <c r="AK2" s="246"/>
      <c r="AL2" s="246"/>
      <c r="AM2" s="246"/>
      <c r="AN2" s="246"/>
      <c r="AO2" s="246"/>
      <c r="AP2" s="246"/>
      <c r="AQ2" s="246"/>
      <c r="AR2" s="246"/>
      <c r="AS2" s="246"/>
      <c r="AT2" s="246"/>
    </row>
    <row r="3" spans="2:46" ht="18.75" customHeight="1">
      <c r="B3" s="247" t="s">
        <v>19</v>
      </c>
      <c r="C3" s="247"/>
      <c r="D3" s="247"/>
      <c r="E3" t="s">
        <v>4</v>
      </c>
      <c r="F3" s="116" t="str">
        <f>1・12!F4:R4</f>
        <v>志木市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 t="s">
        <v>43</v>
      </c>
      <c r="AI3" s="73" t="s">
        <v>4</v>
      </c>
      <c r="AJ3" s="246" t="str">
        <f>1・12!AM2</f>
        <v>課</v>
      </c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5" spans="2:44" ht="13.5">
      <c r="B5" s="96" t="s">
        <v>5</v>
      </c>
      <c r="C5" s="248">
        <v>1</v>
      </c>
      <c r="D5" s="248"/>
      <c r="E5" s="96" t="s">
        <v>25</v>
      </c>
      <c r="F5" s="96" t="s">
        <v>44</v>
      </c>
      <c r="G5" s="96" t="s">
        <v>5</v>
      </c>
      <c r="H5" s="248">
        <v>4</v>
      </c>
      <c r="I5" s="248"/>
      <c r="J5" s="96" t="s">
        <v>25</v>
      </c>
      <c r="N5" s="96" t="s">
        <v>5</v>
      </c>
      <c r="O5" s="249">
        <v>25</v>
      </c>
      <c r="P5" s="249"/>
      <c r="Q5" s="96" t="s">
        <v>25</v>
      </c>
      <c r="R5" s="96" t="s">
        <v>44</v>
      </c>
      <c r="S5" s="96" t="s">
        <v>5</v>
      </c>
      <c r="T5" s="248">
        <v>28</v>
      </c>
      <c r="U5" s="248"/>
      <c r="V5" s="96" t="s">
        <v>25</v>
      </c>
      <c r="Y5" s="96" t="s">
        <v>5</v>
      </c>
      <c r="Z5" s="248">
        <v>49</v>
      </c>
      <c r="AA5" s="248"/>
      <c r="AB5" s="96" t="s">
        <v>25</v>
      </c>
      <c r="AC5" s="96" t="s">
        <v>44</v>
      </c>
      <c r="AD5" s="96" t="s">
        <v>5</v>
      </c>
      <c r="AE5" s="248">
        <v>52</v>
      </c>
      <c r="AF5" s="248"/>
      <c r="AG5" s="96" t="s">
        <v>25</v>
      </c>
      <c r="AJ5" s="96" t="s">
        <v>45</v>
      </c>
      <c r="AK5" s="97"/>
      <c r="AL5" s="97"/>
      <c r="AM5" s="96"/>
      <c r="AN5" s="96"/>
      <c r="AO5" s="96"/>
      <c r="AP5" s="98"/>
      <c r="AQ5" s="72"/>
      <c r="AR5" s="73"/>
    </row>
    <row r="6" spans="2:45" ht="13.5">
      <c r="B6" s="99" t="s">
        <v>32</v>
      </c>
      <c r="C6" s="100"/>
      <c r="D6" s="100"/>
      <c r="E6" s="101"/>
      <c r="F6" s="143">
        <f>1・12!AQ15</f>
        <v>0</v>
      </c>
      <c r="G6" s="144"/>
      <c r="H6" s="45" t="s">
        <v>30</v>
      </c>
      <c r="I6" s="2"/>
      <c r="J6" s="2"/>
      <c r="K6" s="2"/>
      <c r="L6" s="2"/>
      <c r="N6" s="61" t="s">
        <v>32</v>
      </c>
      <c r="O6" s="62"/>
      <c r="P6" s="62"/>
      <c r="Q6" s="63"/>
      <c r="R6" s="143">
        <f>'25・36'!AQ15</f>
        <v>0</v>
      </c>
      <c r="S6" s="144"/>
      <c r="T6" s="45" t="s">
        <v>30</v>
      </c>
      <c r="U6" s="2"/>
      <c r="V6" s="2"/>
      <c r="W6" s="2"/>
      <c r="Y6" s="61" t="s">
        <v>32</v>
      </c>
      <c r="Z6" s="62"/>
      <c r="AA6" s="62"/>
      <c r="AB6" s="63"/>
      <c r="AC6" s="143">
        <f>'49・60'!AQ15</f>
        <v>0</v>
      </c>
      <c r="AD6" s="144"/>
      <c r="AE6" s="45" t="s">
        <v>30</v>
      </c>
      <c r="AF6" s="2"/>
      <c r="AG6" s="2"/>
      <c r="AH6" s="2"/>
      <c r="AJ6" s="61" t="s">
        <v>32</v>
      </c>
      <c r="AK6" s="62"/>
      <c r="AL6" s="62"/>
      <c r="AM6" s="63"/>
      <c r="AN6" s="143">
        <f>F6+F12+F18+F24+F30+F36+R6+R12+R18+R24+R30+R36+AC6+AC12+AC18+AC24+AC30+AC36</f>
        <v>0</v>
      </c>
      <c r="AO6" s="144"/>
      <c r="AP6" s="45" t="s">
        <v>30</v>
      </c>
      <c r="AQ6" s="2"/>
      <c r="AR6" s="2"/>
      <c r="AS6" s="2"/>
    </row>
    <row r="7" spans="2:45" ht="14.25" thickBot="1">
      <c r="B7" s="102" t="s">
        <v>27</v>
      </c>
      <c r="C7" s="103"/>
      <c r="D7" s="103"/>
      <c r="E7" s="104"/>
      <c r="F7" s="250">
        <f>1・12!AQ16</f>
        <v>0</v>
      </c>
      <c r="G7" s="251"/>
      <c r="H7" s="49" t="s">
        <v>30</v>
      </c>
      <c r="I7" s="2"/>
      <c r="J7" s="2"/>
      <c r="K7" s="2"/>
      <c r="N7" s="66" t="s">
        <v>27</v>
      </c>
      <c r="O7" s="67"/>
      <c r="P7" s="67"/>
      <c r="Q7" s="68"/>
      <c r="R7" s="250">
        <f>'25・36'!AQ16</f>
        <v>0</v>
      </c>
      <c r="S7" s="251"/>
      <c r="T7" s="49" t="s">
        <v>30</v>
      </c>
      <c r="U7" s="2"/>
      <c r="V7" s="2"/>
      <c r="W7" s="2"/>
      <c r="Y7" s="66" t="s">
        <v>27</v>
      </c>
      <c r="Z7" s="67"/>
      <c r="AA7" s="67"/>
      <c r="AB7" s="68"/>
      <c r="AC7" s="250">
        <f>'49・60'!AQ16</f>
        <v>0</v>
      </c>
      <c r="AD7" s="251"/>
      <c r="AE7" s="49" t="s">
        <v>30</v>
      </c>
      <c r="AF7" s="2"/>
      <c r="AG7" s="2"/>
      <c r="AH7" s="2"/>
      <c r="AJ7" s="66" t="s">
        <v>27</v>
      </c>
      <c r="AK7" s="67"/>
      <c r="AL7" s="67"/>
      <c r="AM7" s="68"/>
      <c r="AN7" s="250">
        <f>F7+F13+F19+F25+F31+F37+R7+R13+R19+R25+R31+R37+AC7+AC13+AC19+AC25+AC31+AC37</f>
        <v>0</v>
      </c>
      <c r="AO7" s="251"/>
      <c r="AP7" s="49" t="s">
        <v>30</v>
      </c>
      <c r="AQ7" s="2"/>
      <c r="AR7" s="2"/>
      <c r="AS7" s="2"/>
    </row>
    <row r="8" spans="2:45" ht="13.5">
      <c r="B8" s="80" t="s">
        <v>0</v>
      </c>
      <c r="C8" s="81"/>
      <c r="D8" s="81"/>
      <c r="E8" s="82"/>
      <c r="F8" s="252">
        <f>1・12!AQ17</f>
        <v>0</v>
      </c>
      <c r="G8" s="253"/>
      <c r="H8" s="83" t="s">
        <v>1</v>
      </c>
      <c r="I8" s="254" t="s">
        <v>40</v>
      </c>
      <c r="J8" s="255"/>
      <c r="K8" s="256"/>
      <c r="N8" s="80" t="s">
        <v>0</v>
      </c>
      <c r="O8" s="81"/>
      <c r="P8" s="81"/>
      <c r="Q8" s="82"/>
      <c r="R8" s="252">
        <f>'25・36'!AQ17</f>
        <v>0</v>
      </c>
      <c r="S8" s="253"/>
      <c r="T8" s="83" t="s">
        <v>1</v>
      </c>
      <c r="U8" s="254" t="s">
        <v>40</v>
      </c>
      <c r="V8" s="255"/>
      <c r="W8" s="256"/>
      <c r="Y8" s="80" t="s">
        <v>0</v>
      </c>
      <c r="Z8" s="81"/>
      <c r="AA8" s="81"/>
      <c r="AB8" s="82"/>
      <c r="AC8" s="252">
        <f>'49・60'!AQ17</f>
        <v>0</v>
      </c>
      <c r="AD8" s="253"/>
      <c r="AE8" s="83" t="s">
        <v>1</v>
      </c>
      <c r="AF8" s="254" t="s">
        <v>40</v>
      </c>
      <c r="AG8" s="255"/>
      <c r="AH8" s="256"/>
      <c r="AJ8" s="80" t="s">
        <v>0</v>
      </c>
      <c r="AK8" s="81"/>
      <c r="AL8" s="81"/>
      <c r="AM8" s="82"/>
      <c r="AN8" s="252">
        <f>SUM(AN6:AO7)</f>
        <v>0</v>
      </c>
      <c r="AO8" s="253"/>
      <c r="AP8" s="83" t="s">
        <v>1</v>
      </c>
      <c r="AQ8" s="254" t="s">
        <v>40</v>
      </c>
      <c r="AR8" s="255"/>
      <c r="AS8" s="256"/>
    </row>
    <row r="9" spans="2:45" ht="14.25" thickBot="1">
      <c r="B9" s="84" t="s">
        <v>22</v>
      </c>
      <c r="C9" s="85"/>
      <c r="D9" s="85"/>
      <c r="E9" s="86"/>
      <c r="F9" s="257">
        <f>1・12!AQ18</f>
        <v>0</v>
      </c>
      <c r="G9" s="258"/>
      <c r="H9" s="87" t="s">
        <v>1</v>
      </c>
      <c r="I9" s="259" t="e">
        <f>(F8/F9)*100</f>
        <v>#DIV/0!</v>
      </c>
      <c r="J9" s="260"/>
      <c r="K9" s="88" t="s">
        <v>41</v>
      </c>
      <c r="N9" s="84" t="s">
        <v>22</v>
      </c>
      <c r="O9" s="85"/>
      <c r="P9" s="85"/>
      <c r="Q9" s="86"/>
      <c r="R9" s="257">
        <f>'25・36'!AQ18</f>
        <v>0</v>
      </c>
      <c r="S9" s="258"/>
      <c r="T9" s="87" t="s">
        <v>1</v>
      </c>
      <c r="U9" s="259" t="e">
        <f>(R8/R9)*100</f>
        <v>#DIV/0!</v>
      </c>
      <c r="V9" s="260"/>
      <c r="W9" s="88" t="s">
        <v>41</v>
      </c>
      <c r="Y9" s="84" t="s">
        <v>22</v>
      </c>
      <c r="Z9" s="85"/>
      <c r="AA9" s="85"/>
      <c r="AB9" s="86"/>
      <c r="AC9" s="257">
        <f>'49・60'!AQ18</f>
        <v>0</v>
      </c>
      <c r="AD9" s="258"/>
      <c r="AE9" s="87" t="s">
        <v>1</v>
      </c>
      <c r="AF9" s="259" t="e">
        <f>(AC8/AC9)*100</f>
        <v>#DIV/0!</v>
      </c>
      <c r="AG9" s="260"/>
      <c r="AH9" s="88" t="s">
        <v>41</v>
      </c>
      <c r="AJ9" s="84" t="s">
        <v>22</v>
      </c>
      <c r="AK9" s="85"/>
      <c r="AL9" s="85"/>
      <c r="AM9" s="86"/>
      <c r="AN9" s="257">
        <f>F9+F15+F21+F27+F33+F39+R9+R15+R21+R27+R33+R39+AC9+AC15+AC21+AC27+AC33+AC39</f>
        <v>0</v>
      </c>
      <c r="AO9" s="258"/>
      <c r="AP9" s="87" t="s">
        <v>1</v>
      </c>
      <c r="AQ9" s="259" t="e">
        <f>(AN8/AN9)*100</f>
        <v>#DIV/0!</v>
      </c>
      <c r="AR9" s="260"/>
      <c r="AS9" s="88" t="s">
        <v>41</v>
      </c>
    </row>
    <row r="10" spans="2:36" ht="13.5">
      <c r="B10" s="2"/>
      <c r="N10" s="2"/>
      <c r="Y10" s="2"/>
      <c r="AJ10" s="2"/>
    </row>
    <row r="11" spans="2:48" ht="13.5">
      <c r="B11" s="96" t="s">
        <v>5</v>
      </c>
      <c r="C11" s="248">
        <v>5</v>
      </c>
      <c r="D11" s="248"/>
      <c r="E11" s="96" t="s">
        <v>25</v>
      </c>
      <c r="F11" s="96" t="s">
        <v>44</v>
      </c>
      <c r="G11" s="96" t="s">
        <v>5</v>
      </c>
      <c r="H11" s="248">
        <v>8</v>
      </c>
      <c r="I11" s="248"/>
      <c r="J11" s="96" t="s">
        <v>25</v>
      </c>
      <c r="N11" s="96" t="s">
        <v>5</v>
      </c>
      <c r="O11" s="249">
        <v>29</v>
      </c>
      <c r="P11" s="249"/>
      <c r="Q11" s="96" t="s">
        <v>25</v>
      </c>
      <c r="R11" s="96" t="s">
        <v>44</v>
      </c>
      <c r="S11" s="96" t="s">
        <v>5</v>
      </c>
      <c r="T11" s="248">
        <v>32</v>
      </c>
      <c r="U11" s="248"/>
      <c r="V11" s="96" t="s">
        <v>25</v>
      </c>
      <c r="Y11" s="96" t="s">
        <v>5</v>
      </c>
      <c r="Z11" s="248">
        <v>53</v>
      </c>
      <c r="AA11" s="248"/>
      <c r="AB11" s="96" t="s">
        <v>25</v>
      </c>
      <c r="AC11" s="96" t="s">
        <v>44</v>
      </c>
      <c r="AD11" s="96" t="s">
        <v>5</v>
      </c>
      <c r="AE11" s="248">
        <v>56</v>
      </c>
      <c r="AF11" s="248"/>
      <c r="AG11" s="96" t="s">
        <v>25</v>
      </c>
      <c r="AJ11" s="1"/>
      <c r="AK11" s="64" t="s">
        <v>31</v>
      </c>
      <c r="AR11" s="2"/>
      <c r="AS11" s="2"/>
      <c r="AT11" s="2"/>
      <c r="AU11" s="2"/>
      <c r="AV11" s="2"/>
    </row>
    <row r="12" spans="2:48" ht="13.5">
      <c r="B12" s="61" t="s">
        <v>32</v>
      </c>
      <c r="C12" s="62"/>
      <c r="D12" s="62"/>
      <c r="E12" s="63"/>
      <c r="F12" s="143">
        <f>1・12!AQ29</f>
        <v>0</v>
      </c>
      <c r="G12" s="144"/>
      <c r="H12" s="45" t="s">
        <v>30</v>
      </c>
      <c r="I12" s="2"/>
      <c r="J12" s="2"/>
      <c r="K12" s="2"/>
      <c r="N12" s="61" t="s">
        <v>32</v>
      </c>
      <c r="O12" s="62"/>
      <c r="P12" s="62"/>
      <c r="Q12" s="63"/>
      <c r="R12" s="143">
        <f>'25・36'!AQ29</f>
        <v>0</v>
      </c>
      <c r="S12" s="144"/>
      <c r="T12" s="45" t="s">
        <v>30</v>
      </c>
      <c r="U12" s="2"/>
      <c r="V12" s="2"/>
      <c r="W12" s="2"/>
      <c r="Y12" s="61" t="s">
        <v>32</v>
      </c>
      <c r="Z12" s="62"/>
      <c r="AA12" s="62"/>
      <c r="AB12" s="63"/>
      <c r="AC12" s="143">
        <f>'49・60'!AQ29</f>
        <v>0</v>
      </c>
      <c r="AD12" s="144"/>
      <c r="AE12" s="45" t="s">
        <v>30</v>
      </c>
      <c r="AF12" s="2"/>
      <c r="AG12" s="2"/>
      <c r="AH12" s="2"/>
      <c r="AJ12" s="75"/>
      <c r="AK12" s="64" t="s">
        <v>14</v>
      </c>
      <c r="AN12" s="64" t="s">
        <v>46</v>
      </c>
      <c r="AR12" s="2"/>
      <c r="AS12" s="2"/>
      <c r="AT12" s="2"/>
      <c r="AU12" s="32"/>
      <c r="AV12" s="32"/>
    </row>
    <row r="13" spans="2:48" ht="14.25" thickBot="1">
      <c r="B13" s="66" t="s">
        <v>27</v>
      </c>
      <c r="C13" s="67"/>
      <c r="D13" s="67"/>
      <c r="E13" s="68"/>
      <c r="F13" s="250">
        <f>1・12!AQ30</f>
        <v>0</v>
      </c>
      <c r="G13" s="251"/>
      <c r="H13" s="49" t="s">
        <v>30</v>
      </c>
      <c r="I13" s="2"/>
      <c r="J13" s="2"/>
      <c r="K13" s="2"/>
      <c r="N13" s="66" t="s">
        <v>27</v>
      </c>
      <c r="O13" s="67"/>
      <c r="P13" s="67"/>
      <c r="Q13" s="68"/>
      <c r="R13" s="250">
        <f>'25・36'!AQ30</f>
        <v>0</v>
      </c>
      <c r="S13" s="251"/>
      <c r="T13" s="49" t="s">
        <v>30</v>
      </c>
      <c r="U13" s="2"/>
      <c r="V13" s="2"/>
      <c r="W13" s="2"/>
      <c r="Y13" s="66" t="s">
        <v>27</v>
      </c>
      <c r="Z13" s="67"/>
      <c r="AA13" s="67"/>
      <c r="AB13" s="68"/>
      <c r="AC13" s="250">
        <f>'49・60'!AQ30</f>
        <v>0</v>
      </c>
      <c r="AD13" s="251"/>
      <c r="AE13" s="49" t="s">
        <v>30</v>
      </c>
      <c r="AF13" s="2"/>
      <c r="AG13" s="2"/>
      <c r="AH13" s="2"/>
      <c r="AJ13" s="75"/>
      <c r="AK13" t="s">
        <v>16</v>
      </c>
      <c r="AU13" s="32"/>
      <c r="AV13" s="32"/>
    </row>
    <row r="14" spans="2:36" ht="13.5">
      <c r="B14" s="80" t="s">
        <v>0</v>
      </c>
      <c r="C14" s="81"/>
      <c r="D14" s="81"/>
      <c r="E14" s="82"/>
      <c r="F14" s="252">
        <f>1・12!AQ31</f>
        <v>0</v>
      </c>
      <c r="G14" s="253"/>
      <c r="H14" s="83" t="s">
        <v>1</v>
      </c>
      <c r="I14" s="254" t="s">
        <v>40</v>
      </c>
      <c r="J14" s="255"/>
      <c r="K14" s="256"/>
      <c r="N14" s="80" t="s">
        <v>0</v>
      </c>
      <c r="O14" s="81"/>
      <c r="P14" s="81"/>
      <c r="Q14" s="82"/>
      <c r="R14" s="252">
        <f>'25・36'!AQ31</f>
        <v>0</v>
      </c>
      <c r="S14" s="253"/>
      <c r="T14" s="83" t="s">
        <v>1</v>
      </c>
      <c r="U14" s="254" t="s">
        <v>40</v>
      </c>
      <c r="V14" s="255"/>
      <c r="W14" s="256"/>
      <c r="Y14" s="80" t="s">
        <v>0</v>
      </c>
      <c r="Z14" s="81"/>
      <c r="AA14" s="81"/>
      <c r="AB14" s="82"/>
      <c r="AC14" s="252">
        <f>'49・60'!AQ31</f>
        <v>0</v>
      </c>
      <c r="AD14" s="253"/>
      <c r="AE14" s="83" t="s">
        <v>1</v>
      </c>
      <c r="AF14" s="254" t="s">
        <v>40</v>
      </c>
      <c r="AG14" s="255"/>
      <c r="AH14" s="256"/>
      <c r="AJ14" s="64"/>
    </row>
    <row r="15" spans="2:48" ht="14.25" thickBot="1">
      <c r="B15" s="84" t="s">
        <v>22</v>
      </c>
      <c r="C15" s="85"/>
      <c r="D15" s="85"/>
      <c r="E15" s="86"/>
      <c r="F15" s="257">
        <f>1・12!AQ32</f>
        <v>0</v>
      </c>
      <c r="G15" s="258"/>
      <c r="H15" s="87" t="s">
        <v>1</v>
      </c>
      <c r="I15" s="259" t="e">
        <f>(F14/F15)*100</f>
        <v>#DIV/0!</v>
      </c>
      <c r="J15" s="260"/>
      <c r="K15" s="88" t="s">
        <v>41</v>
      </c>
      <c r="N15" s="84" t="s">
        <v>22</v>
      </c>
      <c r="O15" s="85"/>
      <c r="P15" s="85"/>
      <c r="Q15" s="86"/>
      <c r="R15" s="257">
        <f>'25・36'!AQ32</f>
        <v>0</v>
      </c>
      <c r="S15" s="258"/>
      <c r="T15" s="87" t="s">
        <v>1</v>
      </c>
      <c r="U15" s="259" t="e">
        <f>(R14/R15)*100</f>
        <v>#DIV/0!</v>
      </c>
      <c r="V15" s="260"/>
      <c r="W15" s="88" t="s">
        <v>41</v>
      </c>
      <c r="Y15" s="84" t="s">
        <v>22</v>
      </c>
      <c r="Z15" s="85"/>
      <c r="AA15" s="85"/>
      <c r="AB15" s="86"/>
      <c r="AC15" s="257">
        <f>'49・60'!AQ32</f>
        <v>0</v>
      </c>
      <c r="AD15" s="258"/>
      <c r="AE15" s="87" t="s">
        <v>1</v>
      </c>
      <c r="AF15" s="259" t="e">
        <f>(AC14/AC15)*100</f>
        <v>#DIV/0!</v>
      </c>
      <c r="AG15" s="260"/>
      <c r="AH15" s="88" t="s">
        <v>41</v>
      </c>
      <c r="AJ15" s="64"/>
      <c r="AK15" s="64"/>
      <c r="AR15" s="2"/>
      <c r="AS15" s="32"/>
      <c r="AT15" s="32"/>
      <c r="AU15" s="2"/>
      <c r="AV15" s="2"/>
    </row>
    <row r="16" spans="36:48" ht="13.5">
      <c r="AJ16" s="1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"/>
      <c r="AV16" s="2"/>
    </row>
    <row r="17" spans="2:36" ht="13.5">
      <c r="B17" s="96" t="s">
        <v>5</v>
      </c>
      <c r="C17" s="248">
        <v>9</v>
      </c>
      <c r="D17" s="248"/>
      <c r="E17" s="96" t="s">
        <v>25</v>
      </c>
      <c r="F17" s="96" t="s">
        <v>44</v>
      </c>
      <c r="G17" s="96" t="s">
        <v>5</v>
      </c>
      <c r="H17" s="248">
        <v>12</v>
      </c>
      <c r="I17" s="248"/>
      <c r="J17" s="96" t="s">
        <v>25</v>
      </c>
      <c r="N17" s="96" t="s">
        <v>5</v>
      </c>
      <c r="O17" s="249">
        <v>33</v>
      </c>
      <c r="P17" s="249"/>
      <c r="Q17" s="96" t="s">
        <v>25</v>
      </c>
      <c r="R17" s="96" t="s">
        <v>44</v>
      </c>
      <c r="S17" s="96" t="s">
        <v>5</v>
      </c>
      <c r="T17" s="248">
        <v>36</v>
      </c>
      <c r="U17" s="248"/>
      <c r="V17" s="96" t="s">
        <v>25</v>
      </c>
      <c r="Y17" s="96" t="s">
        <v>5</v>
      </c>
      <c r="Z17" s="248">
        <v>57</v>
      </c>
      <c r="AA17" s="248"/>
      <c r="AB17" s="96" t="s">
        <v>25</v>
      </c>
      <c r="AC17" s="96" t="s">
        <v>44</v>
      </c>
      <c r="AD17" s="96" t="s">
        <v>5</v>
      </c>
      <c r="AE17" s="248">
        <v>60</v>
      </c>
      <c r="AF17" s="248"/>
      <c r="AG17" s="96" t="s">
        <v>25</v>
      </c>
      <c r="AJ17" s="1"/>
    </row>
    <row r="18" spans="2:48" ht="13.5">
      <c r="B18" s="61" t="s">
        <v>32</v>
      </c>
      <c r="C18" s="62"/>
      <c r="D18" s="62"/>
      <c r="E18" s="63"/>
      <c r="F18" s="143">
        <f>1・12!AQ43</f>
        <v>0</v>
      </c>
      <c r="G18" s="144"/>
      <c r="H18" s="45" t="s">
        <v>30</v>
      </c>
      <c r="I18" s="2"/>
      <c r="J18" s="2"/>
      <c r="K18" s="2"/>
      <c r="N18" s="61" t="s">
        <v>32</v>
      </c>
      <c r="O18" s="62"/>
      <c r="P18" s="62"/>
      <c r="Q18" s="63"/>
      <c r="R18" s="143">
        <f>'25・36'!AQ43</f>
        <v>0</v>
      </c>
      <c r="S18" s="144"/>
      <c r="T18" s="45" t="s">
        <v>30</v>
      </c>
      <c r="U18" s="2"/>
      <c r="V18" s="2"/>
      <c r="W18" s="2"/>
      <c r="Y18" s="61" t="s">
        <v>32</v>
      </c>
      <c r="Z18" s="62"/>
      <c r="AA18" s="62"/>
      <c r="AB18" s="63"/>
      <c r="AC18" s="143">
        <f>'49・60'!AQ43</f>
        <v>0</v>
      </c>
      <c r="AD18" s="144"/>
      <c r="AE18" s="45" t="s">
        <v>30</v>
      </c>
      <c r="AF18" s="2"/>
      <c r="AG18" s="2"/>
      <c r="AH18" s="2"/>
      <c r="AJ18" s="75"/>
      <c r="AK18" s="59"/>
      <c r="AL18" s="59"/>
      <c r="AM18" s="59"/>
      <c r="AN18" s="59"/>
      <c r="AO18" s="59"/>
      <c r="AP18" s="59"/>
      <c r="AQ18" s="59"/>
      <c r="AR18" s="2"/>
      <c r="AS18" s="2"/>
      <c r="AT18" s="2"/>
      <c r="AU18" s="2"/>
      <c r="AV18" s="2"/>
    </row>
    <row r="19" spans="2:36" ht="14.25" thickBot="1">
      <c r="B19" s="66" t="s">
        <v>27</v>
      </c>
      <c r="C19" s="67"/>
      <c r="D19" s="67"/>
      <c r="E19" s="68"/>
      <c r="F19" s="250">
        <f>1・12!AQ44</f>
        <v>0</v>
      </c>
      <c r="G19" s="251"/>
      <c r="H19" s="49" t="s">
        <v>30</v>
      </c>
      <c r="I19" s="2"/>
      <c r="J19" s="2"/>
      <c r="K19" s="2"/>
      <c r="N19" s="66" t="s">
        <v>27</v>
      </c>
      <c r="O19" s="67"/>
      <c r="P19" s="67"/>
      <c r="Q19" s="68"/>
      <c r="R19" s="250">
        <f>'25・36'!AQ44</f>
        <v>0</v>
      </c>
      <c r="S19" s="251"/>
      <c r="T19" s="49" t="s">
        <v>30</v>
      </c>
      <c r="U19" s="2"/>
      <c r="V19" s="2"/>
      <c r="W19" s="2"/>
      <c r="Y19" s="66" t="s">
        <v>27</v>
      </c>
      <c r="Z19" s="67"/>
      <c r="AA19" s="67"/>
      <c r="AB19" s="68"/>
      <c r="AC19" s="250">
        <f>'49・60'!AQ44</f>
        <v>0</v>
      </c>
      <c r="AD19" s="251"/>
      <c r="AE19" s="49" t="s">
        <v>30</v>
      </c>
      <c r="AF19" s="2"/>
      <c r="AG19" s="2"/>
      <c r="AH19" s="2"/>
      <c r="AJ19" s="75"/>
    </row>
    <row r="20" spans="2:48" ht="13.5">
      <c r="B20" s="80" t="s">
        <v>0</v>
      </c>
      <c r="C20" s="81"/>
      <c r="D20" s="81"/>
      <c r="E20" s="82"/>
      <c r="F20" s="252">
        <f>1・12!AQ45</f>
        <v>0</v>
      </c>
      <c r="G20" s="253"/>
      <c r="H20" s="83" t="s">
        <v>1</v>
      </c>
      <c r="I20" s="254" t="s">
        <v>40</v>
      </c>
      <c r="J20" s="255"/>
      <c r="K20" s="256"/>
      <c r="N20" s="80" t="s">
        <v>0</v>
      </c>
      <c r="O20" s="81"/>
      <c r="P20" s="81"/>
      <c r="Q20" s="82"/>
      <c r="R20" s="252">
        <f>'25・36'!AQ45</f>
        <v>0</v>
      </c>
      <c r="S20" s="253"/>
      <c r="T20" s="83" t="s">
        <v>1</v>
      </c>
      <c r="U20" s="254" t="s">
        <v>40</v>
      </c>
      <c r="V20" s="255"/>
      <c r="W20" s="256"/>
      <c r="Y20" s="80" t="s">
        <v>0</v>
      </c>
      <c r="Z20" s="81"/>
      <c r="AA20" s="81"/>
      <c r="AB20" s="82"/>
      <c r="AC20" s="252">
        <f>'49・60'!AQ45</f>
        <v>0</v>
      </c>
      <c r="AD20" s="253"/>
      <c r="AE20" s="83" t="s">
        <v>1</v>
      </c>
      <c r="AF20" s="254" t="s">
        <v>40</v>
      </c>
      <c r="AG20" s="255"/>
      <c r="AH20" s="256"/>
      <c r="AJ20" s="64"/>
      <c r="AK20" s="64"/>
      <c r="AL20" s="2"/>
      <c r="AM20" s="2"/>
      <c r="AN20" s="64"/>
      <c r="AT20" s="2"/>
      <c r="AU20" s="2"/>
      <c r="AV20" s="2"/>
    </row>
    <row r="21" spans="2:47" ht="14.25" thickBot="1">
      <c r="B21" s="84" t="s">
        <v>22</v>
      </c>
      <c r="C21" s="85"/>
      <c r="D21" s="85"/>
      <c r="E21" s="86"/>
      <c r="F21" s="257">
        <f>1・12!AQ46</f>
        <v>0</v>
      </c>
      <c r="G21" s="258"/>
      <c r="H21" s="87" t="s">
        <v>1</v>
      </c>
      <c r="I21" s="259" t="e">
        <f>(F20/F21)*100</f>
        <v>#DIV/0!</v>
      </c>
      <c r="J21" s="260"/>
      <c r="K21" s="88" t="s">
        <v>41</v>
      </c>
      <c r="N21" s="84" t="s">
        <v>22</v>
      </c>
      <c r="O21" s="85"/>
      <c r="P21" s="85"/>
      <c r="Q21" s="86"/>
      <c r="R21" s="257">
        <f>'25・36'!AQ46</f>
        <v>0</v>
      </c>
      <c r="S21" s="258"/>
      <c r="T21" s="87" t="s">
        <v>1</v>
      </c>
      <c r="U21" s="259" t="e">
        <f>(R20/R21)*100</f>
        <v>#DIV/0!</v>
      </c>
      <c r="V21" s="260"/>
      <c r="W21" s="88" t="s">
        <v>41</v>
      </c>
      <c r="Y21" s="84" t="s">
        <v>22</v>
      </c>
      <c r="Z21" s="85"/>
      <c r="AA21" s="85"/>
      <c r="AB21" s="86"/>
      <c r="AC21" s="257">
        <f>'49・60'!AQ46</f>
        <v>0</v>
      </c>
      <c r="AD21" s="258"/>
      <c r="AE21" s="87" t="s">
        <v>1</v>
      </c>
      <c r="AF21" s="259" t="e">
        <f>(AC20/AC21)*100</f>
        <v>#DIV/0!</v>
      </c>
      <c r="AG21" s="260"/>
      <c r="AH21" s="88" t="s">
        <v>41</v>
      </c>
      <c r="AJ21" s="64"/>
      <c r="AQ21" s="76"/>
      <c r="AR21" s="76"/>
      <c r="AS21" s="77"/>
      <c r="AT21" s="1"/>
      <c r="AU21" s="2"/>
    </row>
    <row r="22" spans="36:47" ht="13.5"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"/>
    </row>
    <row r="23" spans="2:47" ht="13.5">
      <c r="B23" s="96" t="s">
        <v>5</v>
      </c>
      <c r="C23" s="248">
        <v>13</v>
      </c>
      <c r="D23" s="248"/>
      <c r="E23" s="96" t="s">
        <v>25</v>
      </c>
      <c r="F23" s="96" t="s">
        <v>44</v>
      </c>
      <c r="G23" s="96" t="s">
        <v>5</v>
      </c>
      <c r="H23" s="248">
        <v>16</v>
      </c>
      <c r="I23" s="248"/>
      <c r="J23" s="96" t="s">
        <v>25</v>
      </c>
      <c r="N23" s="96" t="s">
        <v>5</v>
      </c>
      <c r="O23" s="249">
        <v>37</v>
      </c>
      <c r="P23" s="249"/>
      <c r="Q23" s="96" t="s">
        <v>25</v>
      </c>
      <c r="R23" s="96" t="s">
        <v>44</v>
      </c>
      <c r="S23" s="96" t="s">
        <v>5</v>
      </c>
      <c r="T23" s="248">
        <v>40</v>
      </c>
      <c r="U23" s="248"/>
      <c r="V23" s="96" t="s">
        <v>25</v>
      </c>
      <c r="Y23" s="96" t="s">
        <v>5</v>
      </c>
      <c r="Z23" s="248">
        <v>61</v>
      </c>
      <c r="AA23" s="248"/>
      <c r="AB23" s="96" t="s">
        <v>25</v>
      </c>
      <c r="AC23" s="96" t="s">
        <v>44</v>
      </c>
      <c r="AD23" s="96" t="s">
        <v>5</v>
      </c>
      <c r="AE23" s="248">
        <v>64</v>
      </c>
      <c r="AF23" s="248"/>
      <c r="AG23" s="96" t="s">
        <v>25</v>
      </c>
      <c r="AJ23" s="1"/>
      <c r="AK23" s="261"/>
      <c r="AL23" s="261"/>
      <c r="AM23" s="1"/>
      <c r="AN23" s="1"/>
      <c r="AO23" s="1"/>
      <c r="AP23" s="261"/>
      <c r="AQ23" s="261"/>
      <c r="AR23" s="1"/>
      <c r="AS23" s="1"/>
      <c r="AT23" s="1"/>
      <c r="AU23" s="2"/>
    </row>
    <row r="24" spans="2:47" ht="13.5">
      <c r="B24" s="61" t="s">
        <v>32</v>
      </c>
      <c r="C24" s="62"/>
      <c r="D24" s="62"/>
      <c r="E24" s="63"/>
      <c r="F24" s="143">
        <f>'13・24'!AQ15</f>
        <v>0</v>
      </c>
      <c r="G24" s="144"/>
      <c r="H24" s="45" t="s">
        <v>30</v>
      </c>
      <c r="I24" s="2"/>
      <c r="J24" s="2"/>
      <c r="K24" s="2"/>
      <c r="N24" s="61" t="s">
        <v>32</v>
      </c>
      <c r="O24" s="62"/>
      <c r="P24" s="62"/>
      <c r="Q24" s="63"/>
      <c r="R24" s="143">
        <f>'37・48'!AQ15</f>
        <v>0</v>
      </c>
      <c r="S24" s="144"/>
      <c r="T24" s="45" t="s">
        <v>30</v>
      </c>
      <c r="U24" s="2"/>
      <c r="V24" s="2"/>
      <c r="W24" s="2"/>
      <c r="Y24" s="61" t="s">
        <v>32</v>
      </c>
      <c r="Z24" s="62"/>
      <c r="AA24" s="62"/>
      <c r="AB24" s="63"/>
      <c r="AC24" s="143">
        <f>'61・72'!AQ15</f>
        <v>0</v>
      </c>
      <c r="AD24" s="144"/>
      <c r="AE24" s="45" t="s">
        <v>30</v>
      </c>
      <c r="AF24" s="2"/>
      <c r="AG24" s="2"/>
      <c r="AH24" s="2"/>
      <c r="AJ24" s="75"/>
      <c r="AK24" s="75"/>
      <c r="AL24" s="75"/>
      <c r="AM24" s="75"/>
      <c r="AN24" s="261"/>
      <c r="AO24" s="261"/>
      <c r="AP24" s="18"/>
      <c r="AQ24" s="1"/>
      <c r="AR24" s="1"/>
      <c r="AS24" s="1"/>
      <c r="AT24" s="1"/>
      <c r="AU24" s="2"/>
    </row>
    <row r="25" spans="2:47" ht="14.25" thickBot="1">
      <c r="B25" s="66" t="s">
        <v>27</v>
      </c>
      <c r="C25" s="67"/>
      <c r="D25" s="67"/>
      <c r="E25" s="68"/>
      <c r="F25" s="250">
        <f>'13・24'!AQ16</f>
        <v>0</v>
      </c>
      <c r="G25" s="251"/>
      <c r="H25" s="49" t="s">
        <v>30</v>
      </c>
      <c r="I25" s="2"/>
      <c r="J25" s="2"/>
      <c r="K25" s="2"/>
      <c r="N25" s="66" t="s">
        <v>27</v>
      </c>
      <c r="O25" s="67"/>
      <c r="P25" s="67"/>
      <c r="Q25" s="68"/>
      <c r="R25" s="250">
        <f>'37・48'!AQ16</f>
        <v>0</v>
      </c>
      <c r="S25" s="251"/>
      <c r="T25" s="49" t="s">
        <v>30</v>
      </c>
      <c r="U25" s="2"/>
      <c r="V25" s="2"/>
      <c r="W25" s="2"/>
      <c r="Y25" s="66" t="s">
        <v>27</v>
      </c>
      <c r="Z25" s="67"/>
      <c r="AA25" s="67"/>
      <c r="AB25" s="68"/>
      <c r="AC25" s="250">
        <f>'61・72'!AQ16</f>
        <v>0</v>
      </c>
      <c r="AD25" s="251"/>
      <c r="AE25" s="49" t="s">
        <v>30</v>
      </c>
      <c r="AF25" s="2"/>
      <c r="AG25" s="2"/>
      <c r="AH25" s="2"/>
      <c r="AJ25" s="75"/>
      <c r="AK25" s="75"/>
      <c r="AL25" s="75"/>
      <c r="AM25" s="75"/>
      <c r="AN25" s="261"/>
      <c r="AO25" s="261"/>
      <c r="AP25" s="18"/>
      <c r="AQ25" s="1"/>
      <c r="AR25" s="1"/>
      <c r="AS25" s="1"/>
      <c r="AT25" s="1"/>
      <c r="AU25" s="2"/>
    </row>
    <row r="26" spans="2:47" ht="13.5">
      <c r="B26" s="80" t="s">
        <v>0</v>
      </c>
      <c r="C26" s="81"/>
      <c r="D26" s="81"/>
      <c r="E26" s="82"/>
      <c r="F26" s="252">
        <f>'13・24'!AQ17</f>
        <v>0</v>
      </c>
      <c r="G26" s="253"/>
      <c r="H26" s="83" t="s">
        <v>1</v>
      </c>
      <c r="I26" s="254" t="s">
        <v>40</v>
      </c>
      <c r="J26" s="255"/>
      <c r="K26" s="256"/>
      <c r="N26" s="80" t="s">
        <v>0</v>
      </c>
      <c r="O26" s="81"/>
      <c r="P26" s="81"/>
      <c r="Q26" s="82"/>
      <c r="R26" s="252">
        <f>'37・48'!AQ17</f>
        <v>0</v>
      </c>
      <c r="S26" s="253"/>
      <c r="T26" s="83" t="s">
        <v>1</v>
      </c>
      <c r="U26" s="254" t="s">
        <v>40</v>
      </c>
      <c r="V26" s="255"/>
      <c r="W26" s="256"/>
      <c r="Y26" s="80" t="s">
        <v>0</v>
      </c>
      <c r="Z26" s="81"/>
      <c r="AA26" s="81"/>
      <c r="AB26" s="82"/>
      <c r="AC26" s="252">
        <f>'61・72'!AQ17</f>
        <v>0</v>
      </c>
      <c r="AD26" s="253"/>
      <c r="AE26" s="83" t="s">
        <v>1</v>
      </c>
      <c r="AF26" s="254" t="s">
        <v>40</v>
      </c>
      <c r="AG26" s="255"/>
      <c r="AH26" s="256"/>
      <c r="AJ26" s="64"/>
      <c r="AK26" s="64"/>
      <c r="AL26" s="64"/>
      <c r="AM26" s="64"/>
      <c r="AN26" s="261"/>
      <c r="AO26" s="261"/>
      <c r="AP26" s="18"/>
      <c r="AQ26" s="262"/>
      <c r="AR26" s="262"/>
      <c r="AS26" s="262"/>
      <c r="AT26" s="1"/>
      <c r="AU26" s="2"/>
    </row>
    <row r="27" spans="2:47" ht="14.25" thickBot="1">
      <c r="B27" s="84" t="s">
        <v>22</v>
      </c>
      <c r="C27" s="85"/>
      <c r="D27" s="85"/>
      <c r="E27" s="86"/>
      <c r="F27" s="257">
        <f>'13・24'!AQ18</f>
        <v>0</v>
      </c>
      <c r="G27" s="258"/>
      <c r="H27" s="87" t="s">
        <v>1</v>
      </c>
      <c r="I27" s="259" t="e">
        <f>(F26/F27)*100</f>
        <v>#DIV/0!</v>
      </c>
      <c r="J27" s="260"/>
      <c r="K27" s="88" t="s">
        <v>41</v>
      </c>
      <c r="N27" s="84" t="s">
        <v>22</v>
      </c>
      <c r="O27" s="85"/>
      <c r="P27" s="85"/>
      <c r="Q27" s="86"/>
      <c r="R27" s="257">
        <f>'37・48'!AQ18</f>
        <v>0</v>
      </c>
      <c r="S27" s="258"/>
      <c r="T27" s="87" t="s">
        <v>1</v>
      </c>
      <c r="U27" s="259" t="e">
        <f>(R26/R27)*100</f>
        <v>#DIV/0!</v>
      </c>
      <c r="V27" s="260"/>
      <c r="W27" s="88" t="s">
        <v>41</v>
      </c>
      <c r="Y27" s="84" t="s">
        <v>22</v>
      </c>
      <c r="Z27" s="85"/>
      <c r="AA27" s="85"/>
      <c r="AB27" s="86"/>
      <c r="AC27" s="257">
        <f>'61・72'!AQ18</f>
        <v>0</v>
      </c>
      <c r="AD27" s="258"/>
      <c r="AE27" s="87" t="s">
        <v>1</v>
      </c>
      <c r="AF27" s="259" t="e">
        <f>(AC26/AC27)*100</f>
        <v>#DIV/0!</v>
      </c>
      <c r="AG27" s="260"/>
      <c r="AH27" s="88" t="s">
        <v>41</v>
      </c>
      <c r="AJ27" s="64"/>
      <c r="AK27" s="64"/>
      <c r="AL27" s="64"/>
      <c r="AM27" s="64"/>
      <c r="AN27" s="261"/>
      <c r="AO27" s="261"/>
      <c r="AP27" s="18"/>
      <c r="AQ27" s="263"/>
      <c r="AR27" s="263"/>
      <c r="AS27" s="77"/>
      <c r="AT27" s="1"/>
      <c r="AU27" s="2"/>
    </row>
    <row r="28" spans="36:47" ht="13.5"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2"/>
    </row>
    <row r="29" spans="2:47" ht="13.5">
      <c r="B29" s="96" t="s">
        <v>5</v>
      </c>
      <c r="C29" s="248">
        <v>17</v>
      </c>
      <c r="D29" s="248"/>
      <c r="E29" s="96" t="s">
        <v>25</v>
      </c>
      <c r="F29" s="96" t="s">
        <v>44</v>
      </c>
      <c r="G29" s="96" t="s">
        <v>5</v>
      </c>
      <c r="H29" s="248">
        <v>20</v>
      </c>
      <c r="I29" s="248"/>
      <c r="J29" s="96" t="s">
        <v>25</v>
      </c>
      <c r="N29" s="96" t="s">
        <v>5</v>
      </c>
      <c r="O29" s="249">
        <v>41</v>
      </c>
      <c r="P29" s="249"/>
      <c r="Q29" s="96" t="s">
        <v>25</v>
      </c>
      <c r="R29" s="96" t="s">
        <v>44</v>
      </c>
      <c r="S29" s="96" t="s">
        <v>5</v>
      </c>
      <c r="T29" s="248">
        <v>44</v>
      </c>
      <c r="U29" s="248"/>
      <c r="V29" s="96" t="s">
        <v>25</v>
      </c>
      <c r="Y29" s="96" t="s">
        <v>5</v>
      </c>
      <c r="Z29" s="248">
        <v>65</v>
      </c>
      <c r="AA29" s="248"/>
      <c r="AB29" s="96" t="s">
        <v>25</v>
      </c>
      <c r="AC29" s="96" t="s">
        <v>44</v>
      </c>
      <c r="AD29" s="96" t="s">
        <v>5</v>
      </c>
      <c r="AE29" s="248">
        <v>68</v>
      </c>
      <c r="AF29" s="248"/>
      <c r="AG29" s="96" t="s">
        <v>25</v>
      </c>
      <c r="AJ29" s="1"/>
      <c r="AK29" s="261"/>
      <c r="AL29" s="261"/>
      <c r="AM29" s="1"/>
      <c r="AN29" s="1"/>
      <c r="AO29" s="1"/>
      <c r="AP29" s="261"/>
      <c r="AQ29" s="261"/>
      <c r="AR29" s="1"/>
      <c r="AS29" s="1"/>
      <c r="AT29" s="1"/>
      <c r="AU29" s="2"/>
    </row>
    <row r="30" spans="2:47" ht="13.5">
      <c r="B30" s="61" t="s">
        <v>32</v>
      </c>
      <c r="C30" s="62"/>
      <c r="D30" s="62"/>
      <c r="E30" s="63"/>
      <c r="F30" s="143">
        <f>'13・24'!AQ29</f>
        <v>0</v>
      </c>
      <c r="G30" s="144"/>
      <c r="H30" s="45" t="s">
        <v>30</v>
      </c>
      <c r="I30" s="2"/>
      <c r="J30" s="2"/>
      <c r="K30" s="2"/>
      <c r="N30" s="61" t="s">
        <v>32</v>
      </c>
      <c r="O30" s="62"/>
      <c r="P30" s="62"/>
      <c r="Q30" s="63"/>
      <c r="R30" s="143">
        <f>'37・48'!AQ29</f>
        <v>0</v>
      </c>
      <c r="S30" s="144"/>
      <c r="T30" s="45" t="s">
        <v>30</v>
      </c>
      <c r="U30" s="2"/>
      <c r="V30" s="2"/>
      <c r="W30" s="2"/>
      <c r="Y30" s="61" t="s">
        <v>32</v>
      </c>
      <c r="Z30" s="62"/>
      <c r="AA30" s="62"/>
      <c r="AB30" s="63"/>
      <c r="AC30" s="143">
        <f>'61・72'!AQ29</f>
        <v>0</v>
      </c>
      <c r="AD30" s="144"/>
      <c r="AE30" s="45" t="s">
        <v>30</v>
      </c>
      <c r="AF30" s="2"/>
      <c r="AG30" s="2"/>
      <c r="AH30" s="2"/>
      <c r="AJ30" s="75"/>
      <c r="AK30" s="75"/>
      <c r="AL30" s="75"/>
      <c r="AM30" s="75"/>
      <c r="AN30" s="261"/>
      <c r="AO30" s="261"/>
      <c r="AP30" s="18"/>
      <c r="AQ30" s="1"/>
      <c r="AR30" s="1"/>
      <c r="AS30" s="1"/>
      <c r="AT30" s="1"/>
      <c r="AU30" s="2"/>
    </row>
    <row r="31" spans="2:47" ht="14.25" thickBot="1">
      <c r="B31" s="66" t="s">
        <v>27</v>
      </c>
      <c r="C31" s="67"/>
      <c r="D31" s="67"/>
      <c r="E31" s="68"/>
      <c r="F31" s="250">
        <f>'13・24'!AQ30</f>
        <v>0</v>
      </c>
      <c r="G31" s="251"/>
      <c r="H31" s="49" t="s">
        <v>30</v>
      </c>
      <c r="I31" s="2"/>
      <c r="J31" s="2"/>
      <c r="K31" s="2"/>
      <c r="N31" s="66" t="s">
        <v>27</v>
      </c>
      <c r="O31" s="67"/>
      <c r="P31" s="67"/>
      <c r="Q31" s="68"/>
      <c r="R31" s="250">
        <f>'37・48'!AQ30</f>
        <v>0</v>
      </c>
      <c r="S31" s="251"/>
      <c r="T31" s="49" t="s">
        <v>30</v>
      </c>
      <c r="U31" s="2"/>
      <c r="V31" s="2"/>
      <c r="W31" s="2"/>
      <c r="Y31" s="66" t="s">
        <v>27</v>
      </c>
      <c r="Z31" s="67"/>
      <c r="AA31" s="67"/>
      <c r="AB31" s="68"/>
      <c r="AC31" s="250">
        <f>'61・72'!AQ30</f>
        <v>0</v>
      </c>
      <c r="AD31" s="251"/>
      <c r="AE31" s="49" t="s">
        <v>30</v>
      </c>
      <c r="AF31" s="2"/>
      <c r="AG31" s="2"/>
      <c r="AH31" s="2"/>
      <c r="AJ31" s="75"/>
      <c r="AK31" s="75"/>
      <c r="AL31" s="75"/>
      <c r="AM31" s="75"/>
      <c r="AN31" s="261"/>
      <c r="AO31" s="261"/>
      <c r="AP31" s="18"/>
      <c r="AQ31" s="1"/>
      <c r="AR31" s="1"/>
      <c r="AS31" s="1"/>
      <c r="AT31" s="1"/>
      <c r="AU31" s="2"/>
    </row>
    <row r="32" spans="2:47" ht="13.5">
      <c r="B32" s="80" t="s">
        <v>0</v>
      </c>
      <c r="C32" s="81"/>
      <c r="D32" s="81"/>
      <c r="E32" s="82"/>
      <c r="F32" s="252">
        <f>'13・24'!AQ31</f>
        <v>0</v>
      </c>
      <c r="G32" s="253"/>
      <c r="H32" s="83" t="s">
        <v>1</v>
      </c>
      <c r="I32" s="254" t="s">
        <v>40</v>
      </c>
      <c r="J32" s="255"/>
      <c r="K32" s="256"/>
      <c r="N32" s="80" t="s">
        <v>0</v>
      </c>
      <c r="O32" s="81"/>
      <c r="P32" s="81"/>
      <c r="Q32" s="82"/>
      <c r="R32" s="252">
        <f>'37・48'!AQ31</f>
        <v>0</v>
      </c>
      <c r="S32" s="253"/>
      <c r="T32" s="83" t="s">
        <v>1</v>
      </c>
      <c r="U32" s="254" t="s">
        <v>40</v>
      </c>
      <c r="V32" s="255"/>
      <c r="W32" s="256"/>
      <c r="Y32" s="80" t="s">
        <v>0</v>
      </c>
      <c r="Z32" s="81"/>
      <c r="AA32" s="81"/>
      <c r="AB32" s="82"/>
      <c r="AC32" s="252">
        <f>'61・72'!AQ31</f>
        <v>0</v>
      </c>
      <c r="AD32" s="253"/>
      <c r="AE32" s="83" t="s">
        <v>1</v>
      </c>
      <c r="AF32" s="254" t="s">
        <v>40</v>
      </c>
      <c r="AG32" s="255"/>
      <c r="AH32" s="256"/>
      <c r="AJ32" s="64"/>
      <c r="AK32" s="64"/>
      <c r="AL32" s="64"/>
      <c r="AM32" s="64"/>
      <c r="AN32" s="261"/>
      <c r="AO32" s="261"/>
      <c r="AP32" s="18"/>
      <c r="AQ32" s="262"/>
      <c r="AR32" s="262"/>
      <c r="AS32" s="262"/>
      <c r="AT32" s="1"/>
      <c r="AU32" s="2"/>
    </row>
    <row r="33" spans="2:47" ht="14.25" thickBot="1">
      <c r="B33" s="84" t="s">
        <v>22</v>
      </c>
      <c r="C33" s="85"/>
      <c r="D33" s="85"/>
      <c r="E33" s="86"/>
      <c r="F33" s="257">
        <f>'13・24'!AQ32</f>
        <v>0</v>
      </c>
      <c r="G33" s="258"/>
      <c r="H33" s="87" t="s">
        <v>1</v>
      </c>
      <c r="I33" s="259" t="e">
        <f>(F32/F33)*100</f>
        <v>#DIV/0!</v>
      </c>
      <c r="J33" s="260"/>
      <c r="K33" s="88" t="s">
        <v>41</v>
      </c>
      <c r="N33" s="84" t="s">
        <v>22</v>
      </c>
      <c r="O33" s="85"/>
      <c r="P33" s="85"/>
      <c r="Q33" s="86"/>
      <c r="R33" s="257">
        <f>'37・48'!AQ32</f>
        <v>0</v>
      </c>
      <c r="S33" s="258"/>
      <c r="T33" s="87" t="s">
        <v>1</v>
      </c>
      <c r="U33" s="259" t="e">
        <f>(R32/R33)*100</f>
        <v>#DIV/0!</v>
      </c>
      <c r="V33" s="260"/>
      <c r="W33" s="88" t="s">
        <v>41</v>
      </c>
      <c r="Y33" s="84" t="s">
        <v>22</v>
      </c>
      <c r="Z33" s="85"/>
      <c r="AA33" s="85"/>
      <c r="AB33" s="86"/>
      <c r="AC33" s="257">
        <f>'61・72'!AQ32</f>
        <v>0</v>
      </c>
      <c r="AD33" s="258"/>
      <c r="AE33" s="87" t="s">
        <v>1</v>
      </c>
      <c r="AF33" s="259" t="e">
        <f>(AC32/AC33)*100</f>
        <v>#DIV/0!</v>
      </c>
      <c r="AG33" s="260"/>
      <c r="AH33" s="88" t="s">
        <v>41</v>
      </c>
      <c r="AJ33" s="64"/>
      <c r="AK33" s="64"/>
      <c r="AL33" s="64"/>
      <c r="AM33" s="64"/>
      <c r="AN33" s="261"/>
      <c r="AO33" s="261"/>
      <c r="AP33" s="18"/>
      <c r="AQ33" s="263"/>
      <c r="AR33" s="263"/>
      <c r="AS33" s="77"/>
      <c r="AT33" s="1"/>
      <c r="AU33" s="2"/>
    </row>
    <row r="34" spans="36:47" ht="13.5"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"/>
    </row>
    <row r="35" spans="2:47" ht="13.5">
      <c r="B35" s="96" t="s">
        <v>5</v>
      </c>
      <c r="C35" s="248">
        <v>21</v>
      </c>
      <c r="D35" s="248"/>
      <c r="E35" s="96" t="s">
        <v>25</v>
      </c>
      <c r="F35" s="96" t="s">
        <v>44</v>
      </c>
      <c r="G35" s="96" t="s">
        <v>5</v>
      </c>
      <c r="H35" s="248">
        <v>24</v>
      </c>
      <c r="I35" s="248"/>
      <c r="J35" s="96" t="s">
        <v>25</v>
      </c>
      <c r="N35" s="96" t="s">
        <v>5</v>
      </c>
      <c r="O35" s="249">
        <v>45</v>
      </c>
      <c r="P35" s="249"/>
      <c r="Q35" s="96" t="s">
        <v>25</v>
      </c>
      <c r="R35" s="96" t="s">
        <v>44</v>
      </c>
      <c r="S35" s="96" t="s">
        <v>5</v>
      </c>
      <c r="T35" s="248">
        <v>48</v>
      </c>
      <c r="U35" s="248"/>
      <c r="V35" s="96" t="s">
        <v>25</v>
      </c>
      <c r="Y35" s="96" t="s">
        <v>5</v>
      </c>
      <c r="Z35" s="248">
        <v>69</v>
      </c>
      <c r="AA35" s="248"/>
      <c r="AB35" s="96" t="s">
        <v>25</v>
      </c>
      <c r="AC35" s="96" t="s">
        <v>44</v>
      </c>
      <c r="AD35" s="96" t="s">
        <v>5</v>
      </c>
      <c r="AE35" s="248">
        <v>72</v>
      </c>
      <c r="AF35" s="248"/>
      <c r="AG35" s="96" t="s">
        <v>25</v>
      </c>
      <c r="AJ35" s="1"/>
      <c r="AK35" s="261"/>
      <c r="AL35" s="261"/>
      <c r="AM35" s="1"/>
      <c r="AN35" s="1"/>
      <c r="AO35" s="1"/>
      <c r="AP35" s="261"/>
      <c r="AQ35" s="261"/>
      <c r="AR35" s="1"/>
      <c r="AS35" s="1"/>
      <c r="AT35" s="1"/>
      <c r="AU35" s="2"/>
    </row>
    <row r="36" spans="2:47" ht="13.5">
      <c r="B36" s="61" t="s">
        <v>32</v>
      </c>
      <c r="C36" s="62"/>
      <c r="D36" s="62"/>
      <c r="E36" s="63"/>
      <c r="F36" s="143">
        <f>'13・24'!AQ43</f>
        <v>0</v>
      </c>
      <c r="G36" s="144"/>
      <c r="H36" s="45" t="s">
        <v>30</v>
      </c>
      <c r="I36" s="2"/>
      <c r="J36" s="2"/>
      <c r="K36" s="2"/>
      <c r="N36" s="61" t="s">
        <v>32</v>
      </c>
      <c r="O36" s="62"/>
      <c r="P36" s="62"/>
      <c r="Q36" s="63"/>
      <c r="R36" s="143">
        <f>'37・48'!AQ43</f>
        <v>0</v>
      </c>
      <c r="S36" s="144"/>
      <c r="T36" s="45" t="s">
        <v>30</v>
      </c>
      <c r="U36" s="2"/>
      <c r="V36" s="2"/>
      <c r="W36" s="2"/>
      <c r="Y36" s="61" t="s">
        <v>32</v>
      </c>
      <c r="Z36" s="62"/>
      <c r="AA36" s="62"/>
      <c r="AB36" s="63"/>
      <c r="AC36" s="143">
        <f>'61・72'!AQ43</f>
        <v>0</v>
      </c>
      <c r="AD36" s="144"/>
      <c r="AE36" s="45" t="s">
        <v>30</v>
      </c>
      <c r="AF36" s="2"/>
      <c r="AG36" s="2"/>
      <c r="AH36" s="2"/>
      <c r="AJ36" s="75"/>
      <c r="AK36" s="75"/>
      <c r="AL36" s="75"/>
      <c r="AM36" s="75"/>
      <c r="AN36" s="261"/>
      <c r="AO36" s="261"/>
      <c r="AP36" s="18"/>
      <c r="AQ36" s="1"/>
      <c r="AR36" s="1"/>
      <c r="AS36" s="1"/>
      <c r="AT36" s="1"/>
      <c r="AU36" s="2"/>
    </row>
    <row r="37" spans="2:47" ht="14.25" thickBot="1">
      <c r="B37" s="66" t="s">
        <v>27</v>
      </c>
      <c r="C37" s="67"/>
      <c r="D37" s="67"/>
      <c r="E37" s="68"/>
      <c r="F37" s="250">
        <f>'13・24'!AQ44</f>
        <v>0</v>
      </c>
      <c r="G37" s="251"/>
      <c r="H37" s="49" t="s">
        <v>30</v>
      </c>
      <c r="I37" s="2"/>
      <c r="J37" s="2"/>
      <c r="K37" s="2"/>
      <c r="N37" s="66" t="s">
        <v>27</v>
      </c>
      <c r="O37" s="67"/>
      <c r="P37" s="67"/>
      <c r="Q37" s="68"/>
      <c r="R37" s="250">
        <f>'37・48'!AQ44</f>
        <v>0</v>
      </c>
      <c r="S37" s="251"/>
      <c r="T37" s="49" t="s">
        <v>30</v>
      </c>
      <c r="U37" s="2"/>
      <c r="V37" s="2"/>
      <c r="W37" s="2"/>
      <c r="Y37" s="66" t="s">
        <v>27</v>
      </c>
      <c r="Z37" s="67"/>
      <c r="AA37" s="67"/>
      <c r="AB37" s="68"/>
      <c r="AC37" s="250">
        <f>'61・72'!AQ44</f>
        <v>0</v>
      </c>
      <c r="AD37" s="251"/>
      <c r="AE37" s="49" t="s">
        <v>30</v>
      </c>
      <c r="AF37" s="2"/>
      <c r="AG37" s="2"/>
      <c r="AH37" s="2"/>
      <c r="AJ37" s="75"/>
      <c r="AK37" s="75"/>
      <c r="AL37" s="75"/>
      <c r="AM37" s="75"/>
      <c r="AN37" s="261"/>
      <c r="AO37" s="261"/>
      <c r="AP37" s="18"/>
      <c r="AQ37" s="1"/>
      <c r="AR37" s="1"/>
      <c r="AS37" s="1"/>
      <c r="AT37" s="1"/>
      <c r="AU37" s="2"/>
    </row>
    <row r="38" spans="2:47" ht="13.5">
      <c r="B38" s="80" t="s">
        <v>0</v>
      </c>
      <c r="C38" s="81"/>
      <c r="D38" s="81"/>
      <c r="E38" s="82"/>
      <c r="F38" s="252">
        <f>'13・24'!AQ45</f>
        <v>0</v>
      </c>
      <c r="G38" s="253"/>
      <c r="H38" s="83" t="s">
        <v>1</v>
      </c>
      <c r="I38" s="254" t="s">
        <v>40</v>
      </c>
      <c r="J38" s="255"/>
      <c r="K38" s="256"/>
      <c r="N38" s="80" t="s">
        <v>0</v>
      </c>
      <c r="O38" s="81"/>
      <c r="P38" s="81"/>
      <c r="Q38" s="82"/>
      <c r="R38" s="252">
        <f>'37・48'!AQ45</f>
        <v>0</v>
      </c>
      <c r="S38" s="253"/>
      <c r="T38" s="83" t="s">
        <v>1</v>
      </c>
      <c r="U38" s="254" t="s">
        <v>40</v>
      </c>
      <c r="V38" s="255"/>
      <c r="W38" s="256"/>
      <c r="Y38" s="80" t="s">
        <v>0</v>
      </c>
      <c r="Z38" s="81"/>
      <c r="AA38" s="81"/>
      <c r="AB38" s="82"/>
      <c r="AC38" s="252">
        <f>'61・72'!AQ45</f>
        <v>0</v>
      </c>
      <c r="AD38" s="253"/>
      <c r="AE38" s="83" t="s">
        <v>1</v>
      </c>
      <c r="AF38" s="254" t="s">
        <v>40</v>
      </c>
      <c r="AG38" s="255"/>
      <c r="AH38" s="256"/>
      <c r="AJ38" s="64"/>
      <c r="AK38" s="64"/>
      <c r="AL38" s="64"/>
      <c r="AM38" s="64"/>
      <c r="AN38" s="261"/>
      <c r="AO38" s="261"/>
      <c r="AP38" s="18"/>
      <c r="AQ38" s="262"/>
      <c r="AR38" s="262"/>
      <c r="AS38" s="262"/>
      <c r="AT38" s="1"/>
      <c r="AU38" s="2"/>
    </row>
    <row r="39" spans="2:47" ht="14.25" thickBot="1">
      <c r="B39" s="84" t="s">
        <v>22</v>
      </c>
      <c r="C39" s="85"/>
      <c r="D39" s="85"/>
      <c r="E39" s="86"/>
      <c r="F39" s="257">
        <f>'13・24'!AQ46</f>
        <v>0</v>
      </c>
      <c r="G39" s="258"/>
      <c r="H39" s="87" t="s">
        <v>1</v>
      </c>
      <c r="I39" s="259" t="e">
        <f>(F38/F39)*100</f>
        <v>#DIV/0!</v>
      </c>
      <c r="J39" s="260"/>
      <c r="K39" s="88" t="s">
        <v>41</v>
      </c>
      <c r="N39" s="84" t="s">
        <v>22</v>
      </c>
      <c r="O39" s="85"/>
      <c r="P39" s="85"/>
      <c r="Q39" s="86"/>
      <c r="R39" s="257">
        <f>'37・48'!AQ46</f>
        <v>0</v>
      </c>
      <c r="S39" s="258"/>
      <c r="T39" s="87" t="s">
        <v>1</v>
      </c>
      <c r="U39" s="259" t="e">
        <f>(R38/R39)*100</f>
        <v>#DIV/0!</v>
      </c>
      <c r="V39" s="260"/>
      <c r="W39" s="88" t="s">
        <v>41</v>
      </c>
      <c r="Y39" s="84" t="s">
        <v>22</v>
      </c>
      <c r="Z39" s="85"/>
      <c r="AA39" s="85"/>
      <c r="AB39" s="86"/>
      <c r="AC39" s="257">
        <f>'61・72'!AQ46</f>
        <v>0</v>
      </c>
      <c r="AD39" s="258"/>
      <c r="AE39" s="87" t="s">
        <v>1</v>
      </c>
      <c r="AF39" s="259" t="e">
        <f>(AC38/AC39)*100</f>
        <v>#DIV/0!</v>
      </c>
      <c r="AG39" s="260"/>
      <c r="AH39" s="88" t="s">
        <v>41</v>
      </c>
      <c r="AJ39" s="64"/>
      <c r="AK39" s="64"/>
      <c r="AL39" s="64"/>
      <c r="AM39" s="64"/>
      <c r="AN39" s="261"/>
      <c r="AO39" s="261"/>
      <c r="AP39" s="18"/>
      <c r="AQ39" s="263"/>
      <c r="AR39" s="263"/>
      <c r="AS39" s="77"/>
      <c r="AT39" s="1"/>
      <c r="AU39" s="2"/>
    </row>
    <row r="40" spans="36:46" ht="13.5"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</sheetData>
  <sheetProtection/>
  <mergeCells count="183"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B3:D3"/>
    <mergeCell ref="F3:S3"/>
    <mergeCell ref="AJ3:AT3"/>
    <mergeCell ref="C5:D5"/>
    <mergeCell ref="H5:I5"/>
    <mergeCell ref="O5:P5"/>
    <mergeCell ref="T5:U5"/>
    <mergeCell ref="Z5:AA5"/>
    <mergeCell ref="AE5:AF5"/>
    <mergeCell ref="AJ1:AT1"/>
    <mergeCell ref="B2:D2"/>
    <mergeCell ref="F2:S2"/>
    <mergeCell ref="T2:U2"/>
    <mergeCell ref="W2:AE2"/>
    <mergeCell ref="AJ2:AT2"/>
  </mergeCell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2"/>
  <headerFooter>
    <oddHeader>&amp;C&amp;20志木市建設工事（土木・設備工事）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siki</cp:lastModifiedBy>
  <cp:lastPrinted>2024-03-26T08:40:25Z</cp:lastPrinted>
  <dcterms:created xsi:type="dcterms:W3CDTF">2018-08-08T02:34:33Z</dcterms:created>
  <dcterms:modified xsi:type="dcterms:W3CDTF">2024-03-26T08:40:43Z</dcterms:modified>
  <cp:category/>
  <cp:version/>
  <cp:contentType/>
  <cp:contentStatus/>
</cp:coreProperties>
</file>